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ESCAW2K\ragi01\Documenti\Conto del Bilancio\2021\Stampe capitoli\"/>
    </mc:Choice>
  </mc:AlternateContent>
  <xr:revisionPtr revIDLastSave="0" documentId="13_ncr:1_{5CDD8B40-CEE7-474D-BDD3-B528CF9E06D7}" xr6:coauthVersionLast="45" xr6:coauthVersionMax="45" xr10:uidLastSave="{00000000-0000-0000-0000-000000000000}"/>
  <bookViews>
    <workbookView xWindow="28830" yWindow="0" windowWidth="29040" windowHeight="15600" xr2:uid="{00000000-000D-0000-FFFF-FFFF00000000}"/>
  </bookViews>
  <sheets>
    <sheet name="BASE" sheetId="1" r:id="rId1"/>
  </sheets>
  <definedNames>
    <definedName name="_xlnm._FilterDatabase" localSheetId="0" hidden="1">BASE!$A$1:$V$380</definedName>
  </definedNames>
  <calcPr calcId="191029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</calcChain>
</file>

<file path=xl/sharedStrings.xml><?xml version="1.0" encoding="utf-8"?>
<sst xmlns="http://schemas.openxmlformats.org/spreadsheetml/2006/main" count="415" uniqueCount="402">
  <si>
    <t>Tipo record</t>
  </si>
  <si>
    <t>Responsabile</t>
  </si>
  <si>
    <t>Capitolo</t>
  </si>
  <si>
    <t>Articolo</t>
  </si>
  <si>
    <t>Descrizione</t>
  </si>
  <si>
    <t>Stanz.Iniz.CO 2021</t>
  </si>
  <si>
    <t>Storni-Var.CO 2021</t>
  </si>
  <si>
    <t>PropVariaz. 2021</t>
  </si>
  <si>
    <t>Stanz.Ass.CO 2021</t>
  </si>
  <si>
    <t>Impegnato CO 2021</t>
  </si>
  <si>
    <t>Da Impegn.CO 2021</t>
  </si>
  <si>
    <t>Pagato    CO 2021</t>
  </si>
  <si>
    <t>Stanz.Ass.RE 2021</t>
  </si>
  <si>
    <t>Impegnato RE 2021</t>
  </si>
  <si>
    <t>Pagato    RE 2021</t>
  </si>
  <si>
    <t>STRAORDINARI ELETTORALI (E/19003)</t>
  </si>
  <si>
    <t>IRAP - QUOTA A RIMBORSO PER ELEZIONI (E/19003)</t>
  </si>
  <si>
    <t>ONERI PREVIDENZIALI, ASSISTENZIALI ED ASSICURATIVI PER ELEZIONI (SOGGETTI A RIMBORSO) - (E/19003)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</si>
  <si>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</si>
  <si>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ACQUISTI PER CONSULTAZIONI ELETTORALI (E19003)</t>
  </si>
  <si>
    <t>ACQUISTI VARI ANAGRAFE</t>
  </si>
  <si>
    <t>SPESE PER LA COMMISSIONE ELETTORALE CIRCONDARIALE</t>
  </si>
  <si>
    <t>SPESE PER MATRIMONI IN VILLA</t>
  </si>
  <si>
    <t>SERVIZI PER CONSULTAZIONI ELETTORALI (E19003)</t>
  </si>
  <si>
    <t>QUOTA ASSOCIATIVA ANUSCA E RELATIVI CORSI</t>
  </si>
  <si>
    <t>IMPIEGO FONDI DA ISTAT (E/39010)</t>
  </si>
  <si>
    <t>SERVIZI PER CONTO DI ALTRI ENTI</t>
  </si>
  <si>
    <t>T</t>
  </si>
  <si>
    <t>Resp.:1  DEMOGRAFICO ELETTORALE</t>
  </si>
  <si>
    <t>SPESE PER VISITE UFFICIALI O DELEGAZIONI</t>
  </si>
  <si>
    <t>SPESE VARIE A DISPOSIZIONE SINDACO</t>
  </si>
  <si>
    <t>PRESTAZIONI D'OPERA E SERV. SERV. CULTURA E BIBLIOTECA</t>
  </si>
  <si>
    <t>ACQUISTI VARI PER ATTIVITA' CULTURALI</t>
  </si>
  <si>
    <t>CONTRIBUTI PER INIZIATIVE CULTURALI</t>
  </si>
  <si>
    <t>CONTRIBUTI PER COMMEMORAZIONI</t>
  </si>
  <si>
    <t>CONCORSO PREMIO ALLO STUDIO</t>
  </si>
  <si>
    <t>CONTRIBUTI PER ATTIVITA'SPORTIVE</t>
  </si>
  <si>
    <t>CONTRIBUTI PER GESTIONE IMPIANTI SPORTIVI</t>
  </si>
  <si>
    <t>RESTITUZIONE DEPOSITI CAUZIONALI</t>
  </si>
  <si>
    <t>Resp.:2  CULTURA, SPORT, MANIFESTAZIONI.</t>
  </si>
  <si>
    <t>INDENNITA' DI CARICA AMMINISTRATORI</t>
  </si>
  <si>
    <t>ONERI PREVIDENZIALI AMMINISTRATORI</t>
  </si>
  <si>
    <t>INDENNITA' DI PRESENZA CONSIGLIERI</t>
  </si>
  <si>
    <t>INDENNITA' DI MISSIONE AMMINISTRATORI #</t>
  </si>
  <si>
    <t>PERMESSI RETRIBUITI (ART.70 D. LGS.267/00</t>
  </si>
  <si>
    <t>COMMISS. COM. LI E NUCLEO DI VALUTAZIONE</t>
  </si>
  <si>
    <t>SPESE UFFICIO PROCEDIMENTI DISCIPLINARI (UPD)- D LGS 150/2009</t>
  </si>
  <si>
    <t>STIPENDI PERSONALE SEGRETERIA</t>
  </si>
  <si>
    <t>ONERI PREVIDENZIALI, ASSIST. SEGRETERIA A CARICO DEL COMUNE</t>
  </si>
  <si>
    <t>REGOLARIZZAZIONI CONTRIBUTIVE DIPENDENTI</t>
  </si>
  <si>
    <t>INDENNITA' E RIMBORSO SPESE PER MISSIONI</t>
  </si>
  <si>
    <t>INCARICHI PROFESSIONALI AREA AMMINISTRATIVA</t>
  </si>
  <si>
    <t>F.P.V. INCARICHI PROFESSIONALI AREA AMMINISTRATIVA</t>
  </si>
  <si>
    <t>RIMBORSO SPESE LEGALI A DIPENDENTI ED AMMINISTRATORI</t>
  </si>
  <si>
    <t>STIPENDI PERSONALE AREA ECONOMICO/FINANZIARIA</t>
  </si>
  <si>
    <t>ONERI PREVIDENZIALI, ASSIST. FINANZIARI A CARICO DEL COMUNE</t>
  </si>
  <si>
    <t>STIPENDI PERSONALE TRIBUTI</t>
  </si>
  <si>
    <t>ONERI PREV. LI, ASS. LI, ASSIC. VI A CARICODEL COMUNE</t>
  </si>
  <si>
    <t>STIPENDI PERSONALE UFFICIO TECNICO</t>
  </si>
  <si>
    <t>ONERI PREVIDENZIALI, ASSISTENZIALI, ASSICURATIVI A CARICO DEL COMUNE</t>
  </si>
  <si>
    <t>ONERI PREVIDENZIALI, ASSISTENZIALI ED ASSICURATIVI A CARICO DEL COMUNE ANAGRAFE</t>
  </si>
  <si>
    <t>STIPENDI PERSONALE ANAGRAFE E STATO CIVILE</t>
  </si>
  <si>
    <t>STIPENDI PERSONALE UFFICIO PERSONALE (RISORSE UMANE)</t>
  </si>
  <si>
    <t>ONERI PREVIDENZIALI, ASSIST. FINANZIARI A CARICO DEL COMUNE UFF. PERSONALE</t>
  </si>
  <si>
    <t>FONDO PREMIO INCENTIV. E INDENN. ACCESSORIE ECC.</t>
  </si>
  <si>
    <t>F.P.V. FONDO PREMIO INCENTIV. E INDENN. ACCESSORIE ECC.</t>
  </si>
  <si>
    <t>RETRIBUZIONE RISULTATO SEGRETARIO</t>
  </si>
  <si>
    <t>INDENNITA' RESPONSABILI DI AREA</t>
  </si>
  <si>
    <t>F.P.V. INDENNITA' RESPONSABILI DI AREA</t>
  </si>
  <si>
    <t>STRAORDINARI PERSONALE COMUNALE</t>
  </si>
  <si>
    <t>F.P.V. STRAORDINARI PERSONALE COMUNALE</t>
  </si>
  <si>
    <t>CANCELLERIA E VARIE CONCORSI</t>
  </si>
  <si>
    <t>SERVIZI AUSILIARI A BENEFICIO DELL'ENTE E DEL PERSONALE</t>
  </si>
  <si>
    <t>BUONI PASTO DIPENDENTI</t>
  </si>
  <si>
    <t>F.P.V. BUONI PASTO DIPENDENTI</t>
  </si>
  <si>
    <t>SPESE PER COMMISSIONI POSTI VACANTI IN ORGANICO</t>
  </si>
  <si>
    <t>IMPOSTA REGIONALE ARTI E PROFESSIONI IRAP</t>
  </si>
  <si>
    <t>FONDO ACCANTONAMENTO ONERI PER RINNOVI CONTRATTUALI</t>
  </si>
  <si>
    <t>FONDI SPECIALI (TFM SINDACO ECC.)</t>
  </si>
  <si>
    <t>STIPENDI PERSONALE POLIZIA MUNICIPALE</t>
  </si>
  <si>
    <t>ONERI PREV. LI, ASS. LI, ASSICURATIVI A CARICO DEL COMUNE</t>
  </si>
  <si>
    <t>CONTRIBUTI PREVIDENZA COMPLEMENTARE VIGILI (2017-FIN. ART. 208 CDS)</t>
  </si>
  <si>
    <t>STIPENDI PERSONALE ASSISTENZA SCOLASTICA</t>
  </si>
  <si>
    <t>ONERI PREV. LI ED ASS. LI A CARICO ENTE</t>
  </si>
  <si>
    <t>STIPENDI PERSONALE BIBLIOTECA COMUNALE E SERVIZIO CULTURA</t>
  </si>
  <si>
    <t>ONERI PREV. LI, ASSIC. VI ASS. LI A CARICO DEL COMUNE</t>
  </si>
  <si>
    <t>STIPENDI PERSONALE SERVIZIO MANUTENZIONI</t>
  </si>
  <si>
    <t>ONERI PREV. LI ASS. LI ASSIC. OBBLIGATORI A CARICO DEL COMUNE (VIABILITA')</t>
  </si>
  <si>
    <t>SPESE SANITARIE PER ADEMPIMENTI OBBLIGATORI (D.LGS. 624/94 E S.M.I. E VISITE FISCALI)</t>
  </si>
  <si>
    <t>STIPENDI PERSONALE URBANISTICA E GESTIO=NE TERRITORIO</t>
  </si>
  <si>
    <t>ONERI PREV. LI, ASSI. LI, ASSIC. VI, A CARICO DEL COMUNE</t>
  </si>
  <si>
    <t>STIPENDI PERSONALE ASSISTENZA ECC.</t>
  </si>
  <si>
    <t>ONERI PREV. LI, ASS. LI ASSIC. VI A CARICO DEL COMUNE</t>
  </si>
  <si>
    <t>VERSAMENTO DELLE RITENUTE PREVIDENZIALI ED ASSISTENZIALI PER IL PERSONALE</t>
  </si>
  <si>
    <t>VERSAMENTO RITENUTE ERARIALI LAVORO DIPENDENTE</t>
  </si>
  <si>
    <t>VERSAMENTO DI RITENUTE SINDACALI</t>
  </si>
  <si>
    <t>VERSAMENTO DI ALTRE RITENUTE AL PERSONALEPER CONTO TERZI - CESSIONI DI STIPENDIO</t>
  </si>
  <si>
    <t>Resp.:3  PERSONALE</t>
  </si>
  <si>
    <t>COMPENSO COMMISSIONE COLLAUDO DISTRIBUTORI CARBURANTE (CAP. E/39007)</t>
  </si>
  <si>
    <t>ACQ. DI BENI PER SERVIZIO COMMERCIO</t>
  </si>
  <si>
    <t>ATTIVAZIONE SPORTELLO UNICO</t>
  </si>
  <si>
    <t>ACQ. VARI AGRICOLTURA MAT. CONSUMO</t>
  </si>
  <si>
    <t>ACQ. SERVIZI SETTORE AGRICOLTURA #</t>
  </si>
  <si>
    <t>TRASFERIMENTI A ENTI PER PROMOZIONE DEL SETTORE AGRICOLTURA</t>
  </si>
  <si>
    <t>Resp.:4  SPORTELLO UNICO ATTIVITA' PRODUTTIVE - COMMERCIO, TURISMO</t>
  </si>
  <si>
    <t>MAT. PULIZIE, IGIENE, PRONTO SOCCORSO</t>
  </si>
  <si>
    <t>CANCELLERIA E VARIE UFFICI</t>
  </si>
  <si>
    <t>PUBBLICAZIONI GIORNALI RIVISTE SERVIZI FINANZIARI</t>
  </si>
  <si>
    <t>SPESE CONTRATTI SERVIZIO RISCOSSIONE TRIBUTI</t>
  </si>
  <si>
    <t>ELABORAZIONE-STAMPA-POSTALIZZAZIONE TARI</t>
  </si>
  <si>
    <t>QUOTA TRIBUTO PROVINCIALE TARSU-TARES (E CAP. 3001)</t>
  </si>
  <si>
    <t>SGRAVI E RESTITUZIONE DI TRIBUTI</t>
  </si>
  <si>
    <t>ASSICURAZIONI</t>
  </si>
  <si>
    <t>AGEVOLAZIONE UNA-TANTUM TARIFFA TARI IMPRESE - CORONAVIRUS</t>
  </si>
  <si>
    <t>RIMBORSO DELLE ANTICIPAZIONI PER IL SERVIZIO DI ECONOMATO</t>
  </si>
  <si>
    <t>Resp.:5  TRIBUTI</t>
  </si>
  <si>
    <t>INDENNITA' AI COMPONENTI DEL COLLEGIO DEI REVISORI DEI CONTI - L. 142/90</t>
  </si>
  <si>
    <t>QUOTA DEI DIRITTI DI ROGITO SPETTANTE ALSEGRETARIO COMUNALE</t>
  </si>
  <si>
    <t>INCARICHI PROFESSIONALI SEGRETERIA GENERALE, PERSONALE E ORGANIZZAZIONE INTERNA</t>
  </si>
  <si>
    <t>INCARICHI, SERVIZI, ECC. AREA FINANZIARIA</t>
  </si>
  <si>
    <t>F.P.V. PRESTAZIONI PROFESS. -  INCARICHI ECC. AREA FINANZIARIA</t>
  </si>
  <si>
    <t>F.P.V. SPESE PER LITI - PATROCINIO LEGALE - AREA FINANZIARIA</t>
  </si>
  <si>
    <t>FORMAZIONE AREA FINANZIARIA</t>
  </si>
  <si>
    <t>SPESE TESORERIA, PER LA RISCOSSIONE DI ENTRATE PATRIMONIALI E PROVENTI DIVERSI</t>
  </si>
  <si>
    <t>INTERESSI PASSIVI SU MUTUI RELATIVI ALLAGEST. E CONSERV. PATR. DISPONIBILE</t>
  </si>
  <si>
    <t>SPESE PER FORMAZIONE,PERFEZIONAMENTO DEL PERSONALE</t>
  </si>
  <si>
    <t>COMPARTECIPAZIONE NELLA SPESA PER FITTO UFFICIO DI COLLOCAMENTO</t>
  </si>
  <si>
    <t>CONTRIBUTO ASSOC. ANNUALE ANCI ROMA</t>
  </si>
  <si>
    <t>CONTRIBUTO ASSOC. ANNUALE ANCI VENETO</t>
  </si>
  <si>
    <t>IMPOSTE E TASSE VARIE SUL PATRIMONIO DISPONIBILE</t>
  </si>
  <si>
    <t>IMPOSTA DI REGISTRO</t>
  </si>
  <si>
    <t>IVA A DEBITO DEL COMUNE DA VERSARE ALL'ERARIO</t>
  </si>
  <si>
    <t>FONDO SVALUTAZIONE CREDITI SPESE CORRENTI</t>
  </si>
  <si>
    <t>FONDO RISCHI PASSIVITA' POTENZIALI</t>
  </si>
  <si>
    <t>FONDO DI RISERVA PER SPESE OBBLIGATORIE E IMPREVISTE</t>
  </si>
  <si>
    <t>INTERESSI PASSIVI PER MUTUI ED INDEBITAMENTI PATR. RELATIVI A SERVIZI IN RUBRICA</t>
  </si>
  <si>
    <t>INT. PASS. PER MUTUI ED INDEBIT. PATRIM. PER SERVIZI COMPRESI IN RUBRICA</t>
  </si>
  <si>
    <t>INTERESSI PASSIVI PER MUTUI ED INDEBITAMENTI COMPRESI NELLA RUBRICA</t>
  </si>
  <si>
    <t>INT. PASSIVI SU MUTUI ED INDEB. PATR. IMPIANTI SPORTIVI</t>
  </si>
  <si>
    <t>INTERESSI PASSIVI SU MUTUI SERVIZIO VIABILITA'</t>
  </si>
  <si>
    <t>INT. PASSIVI SU MUTUI ED INDEB. PATR. RELATIVI A SERVIZI ACQUEDOTTO</t>
  </si>
  <si>
    <t>INTERESSI PASSIVI SERVIZIO RIFIUTI</t>
  </si>
  <si>
    <t>INTERESSI PASSIVI SU MUTUI - RECUPERO AMBIENTALE</t>
  </si>
  <si>
    <t>INTERESSI PASSIVI MUTUI SERVIZIO SOCIALE</t>
  </si>
  <si>
    <t>RIMBORSO DI ANTICIPAZIONI DI CASSA</t>
  </si>
  <si>
    <t>QUOTE DI CAPITALE PER AMMORTAMENTO DI MUTUI PER INVESTIMENTI</t>
  </si>
  <si>
    <t>VERSAMENTO DELLE RITENUTE ERARIALI PER LAVORO AUTONOMO</t>
  </si>
  <si>
    <t>VERSAMENTO RITENUTE 4% DEGLI ENTI PUBBLICI</t>
  </si>
  <si>
    <t>VERSAMENTO IVA DA SPLIT-PAYMENT</t>
  </si>
  <si>
    <t>VERSAMENTO IVA COMMERCIALE (SLIT PAYMENT)</t>
  </si>
  <si>
    <t>SPESE NON ANDATE A BUON FINE</t>
  </si>
  <si>
    <t>ALTRE USCITE PER PARTITE DI GIRO N.A.C. (E/52701)</t>
  </si>
  <si>
    <t>SERVIZI PER CONTO TERZI</t>
  </si>
  <si>
    <t>UTILIZZO INCASSI VINCOLATI AI SENSI DELL'ART. 195 DEL TUEL E 56101 (indicare il codice di vincolo per ridurre le somme vincolate)</t>
  </si>
  <si>
    <t>DESTINAZIONE INCASSI LIBERI AL REINTEGRO INCASSI VINCOLATI AI SENSI DELL'ART. 195 DEL TUEL - E56102 - per incrementare le somme vincolate</t>
  </si>
  <si>
    <t>Resp.:10001  CONTABILITA' E BILANCIO</t>
  </si>
  <si>
    <t>IMPOSTA DI REGISTRO PER ATTI UFFICI TECNICI</t>
  </si>
  <si>
    <t>RESTITUZIONE DI ENTRATE AREA SVILUPPO DEL TERRITORIO</t>
  </si>
  <si>
    <t>ACQ. VARI URBANISTICA MAT. CONSUMO</t>
  </si>
  <si>
    <t>ACQUISTO DI SERVIZI - AREA SVILUPPO DEL TERRITORIO</t>
  </si>
  <si>
    <t>SPESE LEGALI AREA SVILUPPO DEL TERRITORIO  (PATROCINIO)</t>
  </si>
  <si>
    <t>ACQUISTO SERVIZI - INCARICHI PROFESSIONALI AREA SVILUPPO DEL TERRITORIO</t>
  </si>
  <si>
    <t>RIMBORSO PERMESSI A COSTRUIRE VERSATI IN ECCESSO O NON DOVUTI (FIN. ONERI E/45001)</t>
  </si>
  <si>
    <t>CONTRIBUTI PER GLI EDIFICI DESTINATI AL CULTO (CHIESE) EX ART. 1 L.R. 44/87 (8% ONERI)</t>
  </si>
  <si>
    <t>INCARICHI PROFESS. - PIANO DEGLI INTERVENTI (2016 FIN. ONERI)(2019/2020 FIN.E.CORR.)</t>
  </si>
  <si>
    <t>Resp.:10002  AREA SVILUPPO DEL TERRITORIO</t>
  </si>
  <si>
    <t>SPESE ACQ. SERVIZI DA TERZI PER PULIZIA E LAVANDERIA</t>
  </si>
  <si>
    <t>SPESE PER RISCALDAMENTO DEGLI UFFICI COMUNALI</t>
  </si>
  <si>
    <t>SPESE PER ILLUMINAZIONE E FORZA MOTRICE UFFICI COMUNALI</t>
  </si>
  <si>
    <t>SPESE PUBBLICITA' A FINI ISTITU. (ES. GARE</t>
  </si>
  <si>
    <t>SPESE AMPLIAMENTO IMPIANTO C. E. D. ED ALTRI MACCHINARI ELETTROCONTABILI</t>
  </si>
  <si>
    <t>MANUTENZ. ATTREZZATURE E ARREDI COMPR. HARDWARE</t>
  </si>
  <si>
    <t>SPESE TELEFONICHE</t>
  </si>
  <si>
    <t>ASSIST. INFORMATICA E MANUTENZIONE SOFTWARE</t>
  </si>
  <si>
    <t>LICENZE SOFTWARE</t>
  </si>
  <si>
    <t>ACQ. MATERIALI DI CONSUMO E MANUTENZIONE IMMOBILI</t>
  </si>
  <si>
    <t>MANUTENZIONE DEGLI IMMOBILI COM. LI (FIN.ENTR.CORR.)</t>
  </si>
  <si>
    <t>MANUTENZIONE IMMOBILI COMUNALI (FIN. ONERI)</t>
  </si>
  <si>
    <t>CARBURANTI UFFICIO TECNICO</t>
  </si>
  <si>
    <t>INCARICHI PROFESSIONALI UFFICIO TECNICO</t>
  </si>
  <si>
    <t>SPESE LEGALI (PATROCINIO LEGALE)</t>
  </si>
  <si>
    <t>F.P.V. SPESE LEGALI (PATROCINIO LEGALE)</t>
  </si>
  <si>
    <t>FITTI PASSIVI E RELATIVI ONERI</t>
  </si>
  <si>
    <t>CANONI DI CONCESSIONE DEMANIALE</t>
  </si>
  <si>
    <t>USO BENI DI TERZI - NOLEGGI</t>
  </si>
  <si>
    <t>ACQ. MATERIALI DI CONSUMO PER MANUTENZIONE SCUOLE DELL'INFANZIA</t>
  </si>
  <si>
    <t>MANUTENZIONE IMMOBILI, IMPIANTI, ATTREZZSCUOLE MATERNE</t>
  </si>
  <si>
    <t>SPESE DI RISCALDAMENTO SCUOLE MATERNE</t>
  </si>
  <si>
    <t>ENERGIA ELETTRICA SCUOLE DELL'INFANZIA</t>
  </si>
  <si>
    <t>SPESE TELEFONICHE SCUOLE DELL'INFANZIA</t>
  </si>
  <si>
    <t>MANUTENZIONE ORD. IMMOBILI SC. PRIMARIE</t>
  </si>
  <si>
    <t>SPESE RISCALDAMENTO SCUOLE PRIMARIE</t>
  </si>
  <si>
    <t>ENERGIA ELETTRICA SC. PRIMARIE</t>
  </si>
  <si>
    <t>SPESE TELEFONICHE SCUOLE PRIMARIE</t>
  </si>
  <si>
    <t>SPESE RISCALDAMENTO DIREZIONE DIDATTICA</t>
  </si>
  <si>
    <t>SPESE RISCALDAMENTO SC. SECONDARIE 1 GRADO</t>
  </si>
  <si>
    <t>ENERGIA ELETTRICA SC. SECONDARIA 1 GRADO</t>
  </si>
  <si>
    <t>SPESE TELEFONICHE SC. SECONDARIA 1 GRADO</t>
  </si>
  <si>
    <t>CONTRIBUTO PICCOLE MANUTENZIONI AD ISTITUZIONIONI SCOLASTICHE</t>
  </si>
  <si>
    <t>ENERGIA ELETTRICA BIBLIOTECA</t>
  </si>
  <si>
    <t>RISCALDAMENTO TEATRO COMUNALE</t>
  </si>
  <si>
    <t>ENERGIA ELETTRICA TEATRO COMUNALE</t>
  </si>
  <si>
    <t>MANUT. NE ORDINARIA IMP. SPORTIVI</t>
  </si>
  <si>
    <t>SPESE RISCALDAMENTO IMPIANTI SPORTIVI</t>
  </si>
  <si>
    <t>ENERGIA ELETTRICA IMPIANTI SPORTIVI</t>
  </si>
  <si>
    <t>SPESE RISCALDAMENTO PALESTRA COM. LE (SERV. RIL. AI FINI IVA-IRPEG)</t>
  </si>
  <si>
    <t>SPESE TELEFONICHE PALESTRE</t>
  </si>
  <si>
    <t>ENERGIA ELETTRICA PALESTRE (SERV. RIL. AI FINI IVA SOLO PER PALESTRA V. SASSI)</t>
  </si>
  <si>
    <t>SPESE PER VESTIARIO VIABILITA'</t>
  </si>
  <si>
    <t>MANUTENZIONE ORDINARIA SEGNALETICA (FIN. E. CORR)</t>
  </si>
  <si>
    <t>MANUTENZIONE IMPIANTI SEMAFORICI (FIN.E. CORR.)</t>
  </si>
  <si>
    <t>MANUTENZIONE ORDINARIA SEGNALETICA (FIN. ART. 208 CDS)</t>
  </si>
  <si>
    <t>MANUTENZIONE PEZZI DI RICAMBIO AUTOMEZZI</t>
  </si>
  <si>
    <t>MANUTENZIONI STRADALI (FIN. ART. 142 CDS)</t>
  </si>
  <si>
    <t>MANUTENZIONI STRADALI (ONERI 2020)</t>
  </si>
  <si>
    <t>MANUTENZIONI STRADALI (FIN. E. CORR.)</t>
  </si>
  <si>
    <t>MANUTENZIONI STRADALI (FIN. RIMB. DA ASSICURAZIONI E/39009)</t>
  </si>
  <si>
    <t>IMPIEGO CONTRIBUTO PROVINCIALE PER TAGLIO CIGLI STRADALI (E/18502)</t>
  </si>
  <si>
    <t>RIPRISTINO AMBIENTALE SITO CAVE (FIN. PROVENTI L.R. 44/1982 CAVE E. 11001)</t>
  </si>
  <si>
    <t>CONTRIBUTI PER FINANZIAMENTO PROGETTI COMUNALI PROPOSTI DA PRIVATI</t>
  </si>
  <si>
    <t>ENERGIA ELETTRICA ILLUMINAZIONE PUBBLICA</t>
  </si>
  <si>
    <t>INCARICHI PROFESSIONALI SICUREZZA SUL LAVORO</t>
  </si>
  <si>
    <t>SPESE LEGALI U.T.  (PATROCINIO)</t>
  </si>
  <si>
    <t>F.P.V. SPESE LEGALI U.T.  (PATROCINIO)</t>
  </si>
  <si>
    <t>SPESE CONSUMO ACQUA</t>
  </si>
  <si>
    <t>ACQ. VARI AREE VERDI MAT. CONSUMO</t>
  </si>
  <si>
    <t>MANUTENZIONE ORDINARIA AREE VERDI E PATRIMONIO</t>
  </si>
  <si>
    <t>SPESE DI RISCALDAMENTO ASILO NIDO</t>
  </si>
  <si>
    <t>ENERGIA ELETTRICA ASILO NIDO (SERV. RIL. AI FINI IVA-IRPEG)</t>
  </si>
  <si>
    <t>ENERGIA ELETTRICA CENTRI SOCIALI</t>
  </si>
  <si>
    <t>SPESE RISCALDAMENTO CENTRI SOCIALI</t>
  </si>
  <si>
    <t>SPESE PER VESTIARIO SERVIZIO CIMITERIALE</t>
  </si>
  <si>
    <t>ACQ. BENI DI CONSUMO SERV. CIMITERO (FIN.ENT.CORR. E 34502)</t>
  </si>
  <si>
    <t>ENERGIA ELETTRICA CIMITERO</t>
  </si>
  <si>
    <t>GESTIONE SERVIZI CIMITERIALI</t>
  </si>
  <si>
    <t>MANUTENZIONE STRAORDINARIA CASERMA CC (FIN CONTR IMU-TASI E41902)</t>
  </si>
  <si>
    <t>ARREDAMENTI VARI EDIFICI COMUNALI (FIN. ENTR.CORR. 2020)</t>
  </si>
  <si>
    <t>MANUTENZIONI STRAORD. DA ONERI (E/45001)</t>
  </si>
  <si>
    <t>F.P.V. MANUTENZIONI STRAORD. DA ONERI (E/45001)</t>
  </si>
  <si>
    <t>ACQUISTO ATTREZZATURE INFORMATICHE (FIN. ENTR.CORR.2020)</t>
  </si>
  <si>
    <t>F.P.V. ACQUISTO ATTREZZATURE INFORMATICHE (FIN. ENTR.CORR.2020)</t>
  </si>
  <si>
    <t>RIFACIMENTO PAVIMENTO PVC SCUOLA BALCONI (FIN.AV.VINC. INV.)</t>
  </si>
  <si>
    <t>MANUT. STRAORD. IMPIANTO TERMICO SCUOLA MATERNA SETTIMO DA AVANZO LIBERO</t>
  </si>
  <si>
    <t>MANUTENZIONE STRAORDINARIA SCUOLE (FIN. ONERI)</t>
  </si>
  <si>
    <t>IMPIEGO CONTRIBUTO STATALE X EFFICIENTAMENTO ENERGETICO X SCUOLE MEDIE OSPEDALETTO (DM 14-01-2020 - GU N 13 DEL 17-01-20) - (E/42011)</t>
  </si>
  <si>
    <t>F.P.V. IMPIEGO CONTRIBUTO STATALE X EFFICIENTAMENTO ENERGETICO X SCUOLE MEDIE OSPEDALETTO (DM 14-01-2020 - GU N 13 DEL 17-01-20) - (E/42011)</t>
  </si>
  <si>
    <t>ESPROPRIO VELODROMO (FIN. AV. LIBERO)</t>
  </si>
  <si>
    <t>IMPIEGO CONTRIBUTO REGIONALE LAVORI RISTRUTT. BAGNI+SPOGLIATOI PALESTRA COM.LE (E/42020)</t>
  </si>
  <si>
    <t>F.P.V. IMPIEGO CONTRIBUTO REGIONALE LAVORI RISTRUTT. BAGNI+SPOGLIATOI PALESTRA COM.LE (E/42020)</t>
  </si>
  <si>
    <t>INTERVENTI PEBA - SISTEMAZIONE STRADE (FIN.AV.VINC.INVEST.)</t>
  </si>
  <si>
    <t>REALIZZAZIONE SOTTOSERVIZI IN VIA FIORINA E VIA GALILEI (FIN AVANZO LIBERO INVEST)</t>
  </si>
  <si>
    <t>REALIZZAZIONE OPERE (fin. entrate da perequazione urbanistica - E/45201)</t>
  </si>
  <si>
    <t>MANUTENZIONE STRAORD. PARCHI CON ACQUISTO E POSA GIOCHI (FIN. AVANZO INVESTIMENTI)</t>
  </si>
  <si>
    <t>MUTUO COSTRUZ. NUOVO ECOCENTRO COMUNALE - (E/49021)</t>
  </si>
  <si>
    <t>ACQUISTO MEZZI (VEICOLI-AUTOVEICOLI-AUTOCARRI) COMPRESI NELLA MISSIONE 10</t>
  </si>
  <si>
    <t>MANUTENZIONE STRAORDINARIA CIMITERO (FIN. E/36501 CONCESSIONI - FIN.E.CORR.)</t>
  </si>
  <si>
    <t>Resp.:10003  UFFICIO TECNICO - LL.PP./MANUTENZIONI</t>
  </si>
  <si>
    <t>ACQ. BENI ATTIVITA' CONSIGLIO COM. LE</t>
  </si>
  <si>
    <t>PRESTAZIONI DI SERVIZIO - MISSIONE SERVIZI ISTITUZIONALI</t>
  </si>
  <si>
    <t>ACQUISTO BENI AREA AMMINISTRATIVA</t>
  </si>
  <si>
    <t>SPESE POSTALI</t>
  </si>
  <si>
    <t>FORMAZIONE OBBLIGATORIA PERSONALE AREA AMM.VA</t>
  </si>
  <si>
    <t>FORMAZIONE OBBLIGATORIA AL PERSONALE - AREA AMMINISTRATIVA</t>
  </si>
  <si>
    <t>IMPOSTA DI REGISTRO ATTI CONTRATTI (CAP. E 39011)</t>
  </si>
  <si>
    <t>INIZIATIVE TURISTICHE (FIN.E/1010)</t>
  </si>
  <si>
    <t>IMPIEGO PROVENTI IMPOSTA DI SOGGIORNO PER ACQ. BENI (FIN.E/1010)</t>
  </si>
  <si>
    <t>TRASFERIMENTI A SOGGETTI PRIVATI NELL'AMBITO TURISTICO (FIN. E/1010)</t>
  </si>
  <si>
    <t>Resp.:10004  AMMINISTRATIVO LEGALE</t>
  </si>
  <si>
    <t>STRAORDINARI VIGILI RIMBORSATI DA ALTRI - (fin. AVANZO VINCOLATO)</t>
  </si>
  <si>
    <t>ONERI PREVIDENZIALI, ASSICURATIVI, ECC. VIGILI C/ENTE RIMBORSATI DA ALTRI ENTI - (fin. AVANZO VINCOLATO)</t>
  </si>
  <si>
    <t>IRAP SU STRAORDINARIO VIGILI RIMBORSATO DA ALTRI ENTI (fin. AVANZO VINCOLATO)</t>
  </si>
  <si>
    <t>SPESE PER IL VESTIARIO POLIZIA LOCALE</t>
  </si>
  <si>
    <t>MATERIALE TECNICO ECC. P. M. (2017-FIN. E.CORR.)</t>
  </si>
  <si>
    <t>FORMAZIONE E AGGIORNAMENTO SERVIZIO VIGILI</t>
  </si>
  <si>
    <t>REVISIONE E MANUTENZIONE ATTREZZATURE VIGILI</t>
  </si>
  <si>
    <t>RESTITUZIONE INTROITI CDS ERRONEAMENTE VERSATI</t>
  </si>
  <si>
    <t>FORMAZIONE, AGGIORNAMENTO SERV. VIGILI (FIN. ART. 208 CDS)</t>
  </si>
  <si>
    <t>MANUTENZIONE ORDINARIA AUTOMEZZI VIGILI (ESCL. CARBURANTE)</t>
  </si>
  <si>
    <t>COLLEGAM A BANCHE DATI, SPESE PER NOTIF., AGGI RISCOSSIONE CDS (FIN. E/CORR.)</t>
  </si>
  <si>
    <t>RECUPERO VEICOLI</t>
  </si>
  <si>
    <t>SPESE POSTALI PER INVIO RUOLI CDS (E/21004)</t>
  </si>
  <si>
    <t>AGGIO RISCOSSIONE RUOLI CDS</t>
  </si>
  <si>
    <t>CONTRIBUTI VARI AD ASSOCIAZIONI ECC. - POTENZIAMENTO SICUREZZA URBANA (FIN. ART. 208 CDS)</t>
  </si>
  <si>
    <t>SPESE GESTIONE CCP VIGILI</t>
  </si>
  <si>
    <t>LICENZE SOFTWARE VIGILI</t>
  </si>
  <si>
    <t>ACQUISTO ATTREZZATURE VIGILI - PROGRAMMA 2 `SICUREZZA E CONTROLLO` (FIN. ART 208 CDS)</t>
  </si>
  <si>
    <t>ACQ.MAT. MIGLIORAMENTO SICUREZZA STRADALE (FIN.)</t>
  </si>
  <si>
    <t>SPESE SERVIZI PROTEZIONE CIVILE E PRONTOINTERVENTO</t>
  </si>
  <si>
    <t>CONTRIBUTO ALL'ASSOC.POMPIERI DI VILLAFRANCA (EMERGENZA CORONAVIRUS)</t>
  </si>
  <si>
    <t>CONTRIBUTI ASSOCIAZIONI  DI VOLONTARIATO IMPIEGATI NELLA PROTEZIONE CIVILE</t>
  </si>
  <si>
    <t>CONTRIBUTO AL DISTRETTO DI PROTEZIONE CIVILE</t>
  </si>
  <si>
    <t>SPESE MANTENIMENTO CANI RANDAGI E ANIMALI D'AFFEZIONE</t>
  </si>
  <si>
    <t>SPESE DI SANIFICAZIONE E DISINFEZIONE - CORONAVIRUS - (art. 114 d.l. 18/2020) FIN. (E/15951)</t>
  </si>
  <si>
    <t>ACQ. TELECAMERE PER VIDEOSORVEGLIANZA STRADE (FIN.CDS ART. 208)</t>
  </si>
  <si>
    <t>SPECIALE ARMAMENTO DELLA POLIZIA LOCALE (ENTRATE CDS RUOLO 2021)</t>
  </si>
  <si>
    <t>ACQUISTO AUTOMOBILE VIGILI (2017-FIN. ART. 208 CDS)</t>
  </si>
  <si>
    <t>ACQUISTO AUTOCARRO PER PROTEZIONE CIVILE</t>
  </si>
  <si>
    <t>ACQUISTO ATTREZZATURE PER PROTEZIONE CIVILE (FIN. AV. CDS+LIBERO)</t>
  </si>
  <si>
    <t>Resp.:10007  POLIZIA MUNICIPALE E PROTEZIONE CIVILE</t>
  </si>
  <si>
    <t>INCARICHI PROFESSIONALI UFFICIO TECNICO (FIN. AVANZO VINC. DISC.)</t>
  </si>
  <si>
    <t>SPESE PER DISINFESTAZIONE TERRITORIO COMUNALE</t>
  </si>
  <si>
    <t>TRASFERIMENTO QUOTA PARTE SANZIONI DI COMPETENZA DELLA REGIONE</t>
  </si>
  <si>
    <t>QUOTE CONSORTILI</t>
  </si>
  <si>
    <t>APPALTI SERVIZIO RACCOLTA E SMALTIMENTO RIFIUTI</t>
  </si>
  <si>
    <t>CONTROLLI AMBIENTALI E VARIE</t>
  </si>
  <si>
    <t>IMPIEGO SOMME PER TRATTAM. PERCOLATO DISCARICA IN POST MORTEM (E/39101)</t>
  </si>
  <si>
    <t>IMPIEGO CONTR. REGIONALE RIMOZIONE PERCOLATO DISCARICA (E/16301)</t>
  </si>
  <si>
    <t>PATROCINIO LEGALE PER CAUSE DANECO (FIN.AV.VINC. ALLA DISCA.)</t>
  </si>
  <si>
    <t>F.P.V. PATROCINIO LEGALE PER CAUSE DANECO (FIN.AV.VINC. ALLA DISCA.)</t>
  </si>
  <si>
    <t>SERVIZI COMPLEMENTARI E DI PULIZIA DEL TERRITORIO</t>
  </si>
  <si>
    <t>ACQUISTO BENI NON AMMORTIZZABILI SETTORE ECOLOGIA</t>
  </si>
  <si>
    <t>F.P.V. ASSISTENZA LEGALE ECOLOGIA</t>
  </si>
  <si>
    <t>SPESE LEGALI ECOLOGIA SENTENZA TRIB. DI VR N. 1088/2019+SUCCESS. (FIN. AVANZO ACCTO)</t>
  </si>
  <si>
    <t>IMPIEGO CONTRIBUTO STRAORD REGIONALE PER INDENNIZZO DANNI DA CALAMITA' NATURALI (E/16302)</t>
  </si>
  <si>
    <t>ACQUISTO AUTOVETTURA PER SERVIZI AMBIENTALI (FIN. E.CORR. 2017)</t>
  </si>
  <si>
    <t>IMPIANTO FOTOVOLTAICO (FIN. AV. LIBERO)</t>
  </si>
  <si>
    <t>IMPIEGO CONTR. REGIONALE A F/DO PERDUTO PER BONIFICA E MESSA IN SICUREZZA DELLA DISCARICA (E/43009)</t>
  </si>
  <si>
    <t>IMPIEGO CONTR. STATALE PROGETTAZIONE BONIFICA E MESSA IN SICUREZZA DISCARICA (FIN. AVANZO VINC. 2017)</t>
  </si>
  <si>
    <t>INDENNIZZO OCCUPAZIONE A LUNGO TERMINE/ESPROPRI AREE FUNZIONALI BONIFICA DISCARICA (FIN. E/45401)</t>
  </si>
  <si>
    <t>Resp.:10008  ECOLOGIA</t>
  </si>
  <si>
    <t>MANUTENZIONE STRADE, ASFALTATURE ... (FIN. AVANZO CDS)</t>
  </si>
  <si>
    <t>MANUTENZIONE STRAORDINARIA CASERMA CC (FIN. AVANZO INVESTIMENTI)</t>
  </si>
  <si>
    <t>F.P.V. MANUTENZIONE STRAORDINARIA CASERMA CC (FIN. AVANZO INVESTIMENTI)</t>
  </si>
  <si>
    <t>ACQUISTO DISPAY INFORMATIVI (FIN. AVANZO INVESTIMENTI)</t>
  </si>
  <si>
    <t>RISTRUTTURAZIONE SPOGLIATOI PALESTRA VIA RISORGIMENTO - (DM 14.01.20 - GU N 13 DEL 17.01.2020) - (E/42011)</t>
  </si>
  <si>
    <t>F.P.V. RISTRUTTURAZIONE SPOGLIATOI PALESTRA VIA RISORGIMENTO - (DM 14.01.20 - GU N 13 DEL 17.01.2020) - (E/42011)</t>
  </si>
  <si>
    <t>ADEGUAMENTO PEBA VIA MADONNA/VIA PONTE (FIN. AVANZO INVESTIMENTI + DA TRASFERIMENTI IMU-TASI)</t>
  </si>
  <si>
    <t>RIQUALIFICAZIONE PERCORSI PEDONALI IN VIA ROMA - VIA MADONNA - 1 STRALCIO (FIN. E/41902 IMU + E/45201 PEREQ)</t>
  </si>
  <si>
    <t>REALIZZAZIONE PARCHEGGIO VIA MONTI LESSINI (FIN. AVANZO LIBERO)</t>
  </si>
  <si>
    <t>F.P.V. REALIZZAZIONE PARCHEGGIO VIA MONTI LESSINI (FIN. AVANZO LIBERO)</t>
  </si>
  <si>
    <t>Resp.:10009  LLPP/MANUTENZIONI</t>
  </si>
  <si>
    <t>RESTITUZIONE DI ENTRATE E PROVENTI SERVIZI PERSONA</t>
  </si>
  <si>
    <t>SPESE MENSA SCUOLE DELL'INFANZIA</t>
  </si>
  <si>
    <t>SPESE GESTIONE CCP SERVIZI SCUOLE AREA ALLA PERSONA</t>
  </si>
  <si>
    <t>SPESA MENSE SCUOLE INFANZIA (QUOTA AGEVOLAZIONI)</t>
  </si>
  <si>
    <t>SPESA MENSA INSEGNANTI (PARTE E/15704)</t>
  </si>
  <si>
    <t>CONTRIBUTI A SCUOLE MATERNE PRIVATE</t>
  </si>
  <si>
    <t>IMPIEGO CONTRIBUTO C/GESTIONE EPR E SISTEMA INTEGRATO DI EDUCAZ. (E/15703)</t>
  </si>
  <si>
    <t>SPESA MENSE SCUOLE PRIMARIE (QUOTA AGEVOLAZIONI)</t>
  </si>
  <si>
    <t>TRASPORTO SCOLASTICO (SERV. RIL. I. V. A. )</t>
  </si>
  <si>
    <t>IMPIEGO CONTRIBUTO MIT ALLE IMPRESE TRASPORTO SCOLASTICO DECRETO MIT 04-12-2020 - CORONAVIRUS - E/12001</t>
  </si>
  <si>
    <t>CONTRIBUTI ALLE ISTITUZ. SCOLASTICHE</t>
  </si>
  <si>
    <t>CONTRIBUTI AD ALUNNI LIBRI L. 488/99 - LIBRI SCUOLA PRIMARIA</t>
  </si>
  <si>
    <t>ACQUISTO MATERIALE LIBRARIO BIBLIOTECA</t>
  </si>
  <si>
    <t>IMPIEGO CONTRIBUTO DAL MiBACT PER ACQUISTO LIBRI PER LA BIBLIOTECA - DECRETO 267 DEL 04.06.2020 (E/15705)</t>
  </si>
  <si>
    <t>CONTRIBUTI DIVERSI PER MANIFESTAZIONI</t>
  </si>
  <si>
    <t>ACQ. VARI ASILO NIDO MAT. CONSUMO</t>
  </si>
  <si>
    <t>SERVIZI SOCIO-EDUCATIVI A MINORI</t>
  </si>
  <si>
    <t>PRESTAZIONI DI SERVIZIO SOCIALE</t>
  </si>
  <si>
    <t>CONTR. A IMPRESE PRIV.  PER PROGETTO LAVORO</t>
  </si>
  <si>
    <t>SERVIZIO SPORTELLO LAVORO</t>
  </si>
  <si>
    <t>CONTRIB. REGION. L. R.32/90 X ASILO NIDO `MULINI DELL'ADIGE` (E/16001+ E/16002)</t>
  </si>
  <si>
    <t>IMPIEGO CONTR.REG. NIDI IN FAMIGLIA - DDR 260/2014 (E/16011)</t>
  </si>
  <si>
    <t>IMPIEGO CONTRIBUTO REGIONALE A NUCLEI FAMIGLIARI CON FIGLI ORFANI DI UN GENITORE (E/17502)</t>
  </si>
  <si>
    <t>IMPIEGO CONTRIBUTO REGIONALE SOSTEGNO FAMIGLIE MONIPARENTALI E GENITORI SEPARATI O DIVORZIATI IN DIFFICOLTA' (E/17503)</t>
  </si>
  <si>
    <t>COMPART. RETTA INSERIMENTI STRUTTURA (RETTE RICOVERO ANZIANI)</t>
  </si>
  <si>
    <t>RETTE INSERIMENTO DISABILI</t>
  </si>
  <si>
    <t>RETTE INSERIMENTO MINORI - RIMBORSO AL COMUNE DI BUSSOLENGO</t>
  </si>
  <si>
    <t>ACQ.GENERI ALIMENTARI - MISURE URGENTI DI SOLIDARIETA' (ART.1 C.1 ORDINANZA PROTEZ CIVILE N. 658/2020-CORONAVIRUS) (CAP.E/15950)</t>
  </si>
  <si>
    <t>ACQ. VARI ASSISTENZA MAT. CONSUMO</t>
  </si>
  <si>
    <t>INIZITIVE PER LE PARI OPPORTUNITA'</t>
  </si>
  <si>
    <t>IMPIEGO FONDO SOLIDARIETA' AATO VERONESE (E/18701)</t>
  </si>
  <si>
    <t>IMPIEGO CONTRIBUTO REGIONE/COMUNE CAPOFILA PER ATTIVAZIONE PROGETTO R.I.A. (REDDITO INCLUSIONE ATTIVA) (E/18603)</t>
  </si>
  <si>
    <t>UTILIZZO CONTRIBUTO REGIONALE PROGETTO RIA EMERGENZA CORONAVIRUS (E/18604)</t>
  </si>
  <si>
    <t>UTILIZZO CONTRIBUTO REGIONALE CENTRI ESTIVI EMERGENZA CORONAVIRUS</t>
  </si>
  <si>
    <t>CONTRIBUTO COMUNALE A FAMIGLIE PER CENTRI ESTIVI - CORONAVIRUS</t>
  </si>
  <si>
    <t>CONTRIBUTO COMUNALE ALLE FAMIGLIE PER SERVIZI ALL'INFANZIA - CORONAVIRUS</t>
  </si>
  <si>
    <t>SPESE ASSISTENZA DOMICILIARE PARTE CONTRIBUTO REGIONALE L. R. 28 - FIN. IN PARTE (E) CAP. 17006 E 29002 - (SERV. RIL. AI FINI IVA) - (E/16007-2014)+(E/5301-2016)</t>
  </si>
  <si>
    <t>ATTIV. DI PREV. NE SOCIAL,ANIMAZ. ANZIANI</t>
  </si>
  <si>
    <t>IMPIEGO CONTRIBUTO HOME CARE PREMIUM (E/18600)</t>
  </si>
  <si>
    <t>TRASPORTI SOCIALI DISABILI  - PRESTAZ. DI SERVIZI E/18801</t>
  </si>
  <si>
    <t>INIZIATIVE A FAVORE DELLA GIOVENTU'</t>
  </si>
  <si>
    <t>IMPIEGO CONTRIBUTO REGIONALE CONTRASTO POVERTA' EDUCATIVA - DGRV 1545/2018 (E/16003)</t>
  </si>
  <si>
    <t>IMPIEGO CONTRIBUTO ULSS PER PIANO COMUNALE DOMICILIARITA 2.0 (E/18802)</t>
  </si>
  <si>
    <t>INCARICHI PROFESSIONALI SOCIALE</t>
  </si>
  <si>
    <t>SERVIZI AZIENDA SANITARIA</t>
  </si>
  <si>
    <t>FORMAZIONE PERSONALE AREA ALLA PERSONA</t>
  </si>
  <si>
    <t>INTERVENTI ASSISTENZIALI DI PRIMA NECESSITA'</t>
  </si>
  <si>
    <t>FONDO TUTELA FASCE DEBOLI LG 222/2007 (E/39013)</t>
  </si>
  <si>
    <t>IMPIEGO CONTRIBUTO REGIONALE BARRIERE ARCHITETTONICHE L. R.16/07 EX 41/93. (FIN. CAP. E 17003)</t>
  </si>
  <si>
    <t>IMPIEGO CONTRIBUTO REGIONALE LOCAZ. L.431 (E/17004 IN PARTE)</t>
  </si>
  <si>
    <t>IMPIEGO CONTRIBUTO STATALE E REGIONALE LIBRI SCUOLA SECONDARIA E SUPERIORI (E/15702 + E/17007)</t>
  </si>
  <si>
    <t>F. DO SOC. ASSEGNATARI ALLOGGI ATER (E/17010)</t>
  </si>
  <si>
    <t>CONTRIBUTI VOLONTARIATO/PROMOZIONE SOCIALE</t>
  </si>
  <si>
    <t>SPESE PER CONVENZIONAMENTO ATER</t>
  </si>
  <si>
    <t>CONTRIBUTO COM. LE L. 162/98</t>
  </si>
  <si>
    <t>IMPIEGO COMPARTECIP. 5 PER MILLE IRPEF (E/5301)</t>
  </si>
  <si>
    <t>IMPIEGO CONTRIBUTO REGIONALE FAMIGLIE NUMEROSE (E 160/06)</t>
  </si>
  <si>
    <t>IMPIEGO CONTR. REGION. EMERGENZA SOCIALE (DGR 1876/13) - (E/16008)</t>
  </si>
  <si>
    <t>IMPIEGO CONTRIBUTO REGIONALE FAMIGLIE MONOPAR. IN DIFFICOLTA' - (E/16009)</t>
  </si>
  <si>
    <t>TRASFERIMENTO RISORSE AD ALTRI COMUNI PER POLITICHE SOCIALI</t>
  </si>
  <si>
    <t>IMPIEGO CONTRIBUTO REGIONALE PER SOSTEGNO ALL'ABITARE - DGRV 1546/2018 (E/16004)</t>
  </si>
  <si>
    <t>IMPIEGO CONTRIBUTO REGIONALE ASSEGNO PRENATALE (E/16012)</t>
  </si>
  <si>
    <t>Resp.:10010  SOCIALE SCOLASTICO POLITICHE GIOVANILI</t>
  </si>
  <si>
    <t>TOTALE GENERALE</t>
  </si>
  <si>
    <t>Missione</t>
  </si>
  <si>
    <t>Programma</t>
  </si>
  <si>
    <t>Titolo</t>
  </si>
  <si>
    <t>Macroaggr</t>
  </si>
  <si>
    <t>VE1</t>
  </si>
  <si>
    <t>VE2</t>
  </si>
  <si>
    <t>VE3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</si>
</sst>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V380"/>
  <sheetViews>
    <sheetView tabSelected="1" topLeftCell="C1" workbookViewId="0">
      <pane ySplit="1" topLeftCell="A2" activePane="bottomLeft" state="frozen"/>
      <selection pane="bottomLeft" activeCell="L189" sqref="L189"/>
    </sheetView>
  </sheetViews>
  <sheetFormatPr defaultRowHeight="15" x14ac:dyDescent="0.25"/>
  <cols>
    <col min="3" max="3" width="18.7109375" bestFit="1" customWidth="1"/>
    <col min="4" max="9" width="18.7109375" customWidth="1"/>
    <col min="11" max="11" width="8" bestFit="1" customWidth="1"/>
    <col min="12" max="12" width="14.140625" customWidth="1"/>
    <col min="13" max="13" width="12.28515625" customWidth="1"/>
    <col min="14" max="14" width="10.42578125" customWidth="1"/>
    <col min="16" max="16" width="17" bestFit="1" customWidth="1"/>
    <col min="17" max="17" width="13.5703125" customWidth="1"/>
    <col min="18" max="18" width="11" customWidth="1"/>
    <col min="19" max="19" width="11.28515625" customWidth="1"/>
    <col min="22" max="22" width="12.140625" customWidth="1"/>
  </cols>
  <sheetData>
    <row r="1" spans="1:22" x14ac:dyDescent="0.25">
      <c r="A1" t="s">
        <v>0</v>
      </c>
      <c r="B1" t="s">
        <v>1</v>
      </c>
      <c r="C1" t="s">
        <v>395</v>
      </c>
      <c r="D1" t="s">
        <v>396</v>
      </c>
      <c r="E1" t="s">
        <v>397</v>
      </c>
      <c r="F1" t="s">
        <v>398</v>
      </c>
      <c r="G1" t="s">
        <v>399</v>
      </c>
      <c r="H1" t="s">
        <v>400</v>
      </c>
      <c r="I1" t="s">
        <v>401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</row>
    <row r="2" spans="1:22" hidden="1" x14ac:dyDescent="0.25">
      <c r="B2" t="str">
        <f t="shared" ref="B2:B13" si="0">"1"</f>
        <v>1</v>
      </c>
      <c r="C2">
        <v>1</v>
      </c>
      <c r="D2">
        <v>7</v>
      </c>
      <c r="E2">
        <v>1</v>
      </c>
      <c r="F2">
        <v>1</v>
      </c>
      <c r="G2">
        <v>1</v>
      </c>
      <c r="H2">
        <v>1</v>
      </c>
      <c r="I2">
        <v>3</v>
      </c>
      <c r="J2">
        <v>25003</v>
      </c>
      <c r="K2">
        <v>0</v>
      </c>
      <c r="L2" t="s">
        <v>15</v>
      </c>
      <c r="M2" s="1">
        <v>8124</v>
      </c>
      <c r="N2">
        <v>0</v>
      </c>
      <c r="O2">
        <v>0</v>
      </c>
      <c r="P2" s="1">
        <v>8124</v>
      </c>
      <c r="Q2">
        <v>0</v>
      </c>
      <c r="R2" s="1">
        <v>8124</v>
      </c>
      <c r="S2">
        <v>0</v>
      </c>
      <c r="T2">
        <v>0</v>
      </c>
      <c r="U2">
        <v>0</v>
      </c>
      <c r="V2">
        <v>0</v>
      </c>
    </row>
    <row r="3" spans="1:22" hidden="1" x14ac:dyDescent="0.25">
      <c r="B3" t="str">
        <f t="shared" si="0"/>
        <v>1</v>
      </c>
      <c r="C3">
        <v>1</v>
      </c>
      <c r="D3">
        <v>7</v>
      </c>
      <c r="E3">
        <v>1</v>
      </c>
      <c r="F3">
        <v>2</v>
      </c>
      <c r="G3">
        <v>1</v>
      </c>
      <c r="H3">
        <v>1</v>
      </c>
      <c r="I3">
        <v>1</v>
      </c>
      <c r="J3">
        <v>25005</v>
      </c>
      <c r="K3">
        <v>0</v>
      </c>
      <c r="L3" t="s">
        <v>16</v>
      </c>
      <c r="M3" s="1">
        <v>1020</v>
      </c>
      <c r="N3">
        <v>0</v>
      </c>
      <c r="O3">
        <v>0</v>
      </c>
      <c r="P3" s="1">
        <v>1020</v>
      </c>
      <c r="Q3">
        <v>0</v>
      </c>
      <c r="R3" s="1">
        <v>1020</v>
      </c>
      <c r="S3">
        <v>0</v>
      </c>
      <c r="T3">
        <v>0</v>
      </c>
      <c r="U3">
        <v>0</v>
      </c>
      <c r="V3">
        <v>0</v>
      </c>
    </row>
    <row r="4" spans="1:22" hidden="1" x14ac:dyDescent="0.25">
      <c r="B4" t="str">
        <f t="shared" si="0"/>
        <v>1</v>
      </c>
      <c r="C4">
        <v>1</v>
      </c>
      <c r="D4">
        <v>7</v>
      </c>
      <c r="E4">
        <v>1</v>
      </c>
      <c r="F4">
        <v>1</v>
      </c>
      <c r="G4">
        <v>2</v>
      </c>
      <c r="H4">
        <v>1</v>
      </c>
      <c r="I4">
        <v>1</v>
      </c>
      <c r="J4">
        <v>25007</v>
      </c>
      <c r="K4">
        <v>0</v>
      </c>
      <c r="L4" t="s">
        <v>17</v>
      </c>
      <c r="M4" s="1">
        <v>2856</v>
      </c>
      <c r="N4">
        <v>0</v>
      </c>
      <c r="O4">
        <v>0</v>
      </c>
      <c r="P4" s="1">
        <v>2856</v>
      </c>
      <c r="Q4">
        <v>0</v>
      </c>
      <c r="R4" s="1">
        <v>2856</v>
      </c>
      <c r="S4">
        <v>0</v>
      </c>
      <c r="T4">
        <v>0</v>
      </c>
      <c r="U4">
        <v>0</v>
      </c>
      <c r="V4">
        <v>0</v>
      </c>
    </row>
    <row r="5" spans="1:22" hidden="1" x14ac:dyDescent="0.25">
      <c r="B5" t="str">
        <f t="shared" si="0"/>
        <v>1</v>
      </c>
      <c r="C5">
        <v>1</v>
      </c>
      <c r="D5">
        <v>7</v>
      </c>
      <c r="E5">
        <v>1</v>
      </c>
      <c r="F5">
        <v>3</v>
      </c>
      <c r="G5">
        <v>1</v>
      </c>
      <c r="H5">
        <v>2</v>
      </c>
      <c r="I5">
        <v>10</v>
      </c>
      <c r="J5">
        <v>26002</v>
      </c>
      <c r="K5">
        <v>0</v>
      </c>
      <c r="L5" t="s">
        <v>19</v>
      </c>
      <c r="M5" s="1">
        <v>13000</v>
      </c>
      <c r="N5">
        <v>0</v>
      </c>
      <c r="O5">
        <v>0</v>
      </c>
      <c r="P5" s="1">
        <v>13000</v>
      </c>
      <c r="Q5">
        <v>0</v>
      </c>
      <c r="R5" s="1">
        <v>13000</v>
      </c>
      <c r="S5">
        <v>0</v>
      </c>
      <c r="T5">
        <v>0</v>
      </c>
      <c r="U5">
        <v>0</v>
      </c>
      <c r="V5">
        <v>0</v>
      </c>
    </row>
    <row r="6" spans="1:22" hidden="1" x14ac:dyDescent="0.25">
      <c r="B6" t="str">
        <f t="shared" si="0"/>
        <v>1</v>
      </c>
      <c r="C6">
        <v>1</v>
      </c>
      <c r="D6">
        <v>7</v>
      </c>
      <c r="E6">
        <v>1</v>
      </c>
      <c r="F6">
        <v>3</v>
      </c>
      <c r="G6">
        <v>1</v>
      </c>
      <c r="H6">
        <v>2</v>
      </c>
      <c r="I6">
        <v>1</v>
      </c>
      <c r="J6">
        <v>26003</v>
      </c>
      <c r="K6">
        <v>0</v>
      </c>
      <c r="L6" t="s">
        <v>20</v>
      </c>
      <c r="M6" s="1">
        <v>3500</v>
      </c>
      <c r="N6" s="1">
        <v>4000</v>
      </c>
      <c r="O6">
        <v>0</v>
      </c>
      <c r="P6" s="1">
        <v>7500</v>
      </c>
      <c r="Q6" s="1">
        <v>7452.04</v>
      </c>
      <c r="R6">
        <v>47.96</v>
      </c>
      <c r="S6" s="1">
        <v>1374.62</v>
      </c>
      <c r="T6" s="1">
        <v>3566.02</v>
      </c>
      <c r="U6" s="1">
        <v>3566.02</v>
      </c>
      <c r="V6" s="1">
        <v>3566.02</v>
      </c>
    </row>
    <row r="7" spans="1:22" hidden="1" x14ac:dyDescent="0.25">
      <c r="B7" t="str">
        <f t="shared" si="0"/>
        <v>1</v>
      </c>
      <c r="C7">
        <v>1</v>
      </c>
      <c r="D7">
        <v>7</v>
      </c>
      <c r="E7">
        <v>1</v>
      </c>
      <c r="F7">
        <v>3</v>
      </c>
      <c r="G7">
        <v>2</v>
      </c>
      <c r="H7">
        <v>1</v>
      </c>
      <c r="I7">
        <v>7</v>
      </c>
      <c r="J7">
        <v>27001</v>
      </c>
      <c r="K7">
        <v>0</v>
      </c>
      <c r="L7" t="s">
        <v>21</v>
      </c>
      <c r="M7" s="1">
        <v>3000</v>
      </c>
      <c r="N7">
        <v>0</v>
      </c>
      <c r="O7">
        <v>0</v>
      </c>
      <c r="P7" s="1">
        <v>3000</v>
      </c>
      <c r="Q7" s="1">
        <v>2317.15</v>
      </c>
      <c r="R7">
        <v>682.85</v>
      </c>
      <c r="S7" s="1">
        <v>2317.15</v>
      </c>
      <c r="T7">
        <v>0</v>
      </c>
      <c r="U7">
        <v>0</v>
      </c>
      <c r="V7">
        <v>0</v>
      </c>
    </row>
    <row r="8" spans="1:22" hidden="1" x14ac:dyDescent="0.25">
      <c r="B8" t="str">
        <f t="shared" si="0"/>
        <v>1</v>
      </c>
      <c r="C8">
        <v>1</v>
      </c>
      <c r="D8">
        <v>7</v>
      </c>
      <c r="E8">
        <v>1</v>
      </c>
      <c r="F8">
        <v>3</v>
      </c>
      <c r="G8">
        <v>2</v>
      </c>
      <c r="H8">
        <v>6</v>
      </c>
      <c r="I8">
        <v>2</v>
      </c>
      <c r="J8">
        <v>27002</v>
      </c>
      <c r="K8">
        <v>0</v>
      </c>
      <c r="L8" t="s">
        <v>22</v>
      </c>
      <c r="M8">
        <v>700</v>
      </c>
      <c r="N8">
        <v>0</v>
      </c>
      <c r="O8">
        <v>0</v>
      </c>
      <c r="P8">
        <v>700</v>
      </c>
      <c r="Q8">
        <v>700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idden="1" x14ac:dyDescent="0.25">
      <c r="B9" t="str">
        <f t="shared" si="0"/>
        <v>1</v>
      </c>
      <c r="C9">
        <v>1</v>
      </c>
      <c r="D9">
        <v>7</v>
      </c>
      <c r="E9">
        <v>1</v>
      </c>
      <c r="F9">
        <v>3</v>
      </c>
      <c r="G9">
        <v>2</v>
      </c>
      <c r="H9">
        <v>99</v>
      </c>
      <c r="I9">
        <v>4</v>
      </c>
      <c r="J9">
        <v>28002</v>
      </c>
      <c r="K9">
        <v>0</v>
      </c>
      <c r="L9" t="s">
        <v>23</v>
      </c>
      <c r="M9" s="1">
        <v>25000</v>
      </c>
      <c r="N9">
        <v>0</v>
      </c>
      <c r="O9">
        <v>0</v>
      </c>
      <c r="P9" s="1">
        <v>25000</v>
      </c>
      <c r="Q9">
        <v>0</v>
      </c>
      <c r="R9" s="1">
        <v>25000</v>
      </c>
      <c r="S9">
        <v>0</v>
      </c>
      <c r="T9">
        <v>0</v>
      </c>
      <c r="U9">
        <v>0</v>
      </c>
      <c r="V9">
        <v>0</v>
      </c>
    </row>
    <row r="10" spans="1:22" hidden="1" x14ac:dyDescent="0.25">
      <c r="B10" t="str">
        <f t="shared" si="0"/>
        <v>1</v>
      </c>
      <c r="C10">
        <v>1</v>
      </c>
      <c r="D10">
        <v>7</v>
      </c>
      <c r="E10">
        <v>1</v>
      </c>
      <c r="F10">
        <v>3</v>
      </c>
      <c r="G10">
        <v>2</v>
      </c>
      <c r="H10">
        <v>99</v>
      </c>
      <c r="I10">
        <v>3</v>
      </c>
      <c r="J10">
        <v>28003</v>
      </c>
      <c r="K10">
        <v>0</v>
      </c>
      <c r="L10" t="s">
        <v>24</v>
      </c>
      <c r="M10">
        <v>200</v>
      </c>
      <c r="N10">
        <v>0</v>
      </c>
      <c r="O10">
        <v>0</v>
      </c>
      <c r="P10">
        <v>200</v>
      </c>
      <c r="Q10">
        <v>130</v>
      </c>
      <c r="R10">
        <v>70</v>
      </c>
      <c r="S10">
        <v>130</v>
      </c>
      <c r="T10">
        <v>0</v>
      </c>
      <c r="U10">
        <v>0</v>
      </c>
      <c r="V10">
        <v>0</v>
      </c>
    </row>
    <row r="11" spans="1:22" hidden="1" x14ac:dyDescent="0.25">
      <c r="B11" t="str">
        <f t="shared" si="0"/>
        <v>1</v>
      </c>
      <c r="C11">
        <v>1</v>
      </c>
      <c r="D11">
        <v>8</v>
      </c>
      <c r="E11">
        <v>1</v>
      </c>
      <c r="F11">
        <v>3</v>
      </c>
      <c r="G11">
        <v>2</v>
      </c>
      <c r="H11">
        <v>99</v>
      </c>
      <c r="I11">
        <v>999</v>
      </c>
      <c r="J11">
        <v>28004</v>
      </c>
      <c r="K11">
        <v>0</v>
      </c>
      <c r="L11" t="s">
        <v>25</v>
      </c>
      <c r="M11" s="1">
        <v>3000</v>
      </c>
      <c r="N11">
        <v>0</v>
      </c>
      <c r="O11">
        <v>0</v>
      </c>
      <c r="P11" s="1">
        <v>3000</v>
      </c>
      <c r="Q11">
        <v>863.7</v>
      </c>
      <c r="R11" s="1">
        <v>2136.3000000000002</v>
      </c>
      <c r="S11">
        <v>0</v>
      </c>
      <c r="T11">
        <v>0</v>
      </c>
      <c r="U11">
        <v>0</v>
      </c>
      <c r="V11">
        <v>0</v>
      </c>
    </row>
    <row r="12" spans="1:22" hidden="1" x14ac:dyDescent="0.25">
      <c r="B12" t="str">
        <f t="shared" si="0"/>
        <v>1</v>
      </c>
      <c r="C12">
        <v>99</v>
      </c>
      <c r="D12">
        <v>1</v>
      </c>
      <c r="E12">
        <v>7</v>
      </c>
      <c r="F12">
        <v>2</v>
      </c>
      <c r="G12">
        <v>1</v>
      </c>
      <c r="H12">
        <v>2</v>
      </c>
      <c r="I12">
        <v>1</v>
      </c>
      <c r="J12">
        <v>146002</v>
      </c>
      <c r="K12">
        <v>0</v>
      </c>
      <c r="L12" t="s">
        <v>26</v>
      </c>
      <c r="M12" s="1">
        <v>43000</v>
      </c>
      <c r="N12" s="1">
        <v>4000</v>
      </c>
      <c r="O12">
        <v>0</v>
      </c>
      <c r="P12" s="1">
        <v>47000</v>
      </c>
      <c r="Q12" s="1">
        <v>44140.91</v>
      </c>
      <c r="R12" s="1">
        <v>2859.09</v>
      </c>
      <c r="S12" s="1">
        <v>38415.519999999997</v>
      </c>
      <c r="T12" s="1">
        <v>4113.55</v>
      </c>
      <c r="U12" s="1">
        <v>4113.55</v>
      </c>
      <c r="V12" s="1">
        <v>4113.55</v>
      </c>
    </row>
    <row r="13" spans="1:22" hidden="1" x14ac:dyDescent="0.25">
      <c r="A13" t="s">
        <v>27</v>
      </c>
      <c r="B13" t="str">
        <f t="shared" si="0"/>
        <v>1</v>
      </c>
      <c r="J13">
        <v>0</v>
      </c>
      <c r="K13">
        <v>0</v>
      </c>
      <c r="L13" t="s">
        <v>28</v>
      </c>
      <c r="M13" s="1">
        <v>103400</v>
      </c>
      <c r="N13" s="1">
        <v>8000</v>
      </c>
      <c r="O13">
        <v>0</v>
      </c>
      <c r="P13" s="1">
        <v>111400</v>
      </c>
      <c r="Q13" s="1">
        <v>55603.8</v>
      </c>
      <c r="R13" s="1">
        <v>55796.2</v>
      </c>
      <c r="S13" s="1">
        <v>42237.29</v>
      </c>
      <c r="T13" s="1">
        <v>7679.57</v>
      </c>
      <c r="U13" s="1">
        <v>7679.57</v>
      </c>
      <c r="V13" s="1">
        <v>7679.57</v>
      </c>
    </row>
    <row r="14" spans="1:22" hidden="1" x14ac:dyDescent="0.25">
      <c r="B14" t="str">
        <f t="shared" ref="B14:B24" si="1">"2"</f>
        <v>2</v>
      </c>
      <c r="C14">
        <v>1</v>
      </c>
      <c r="D14">
        <v>1</v>
      </c>
      <c r="E14">
        <v>1</v>
      </c>
      <c r="F14">
        <v>3</v>
      </c>
      <c r="G14">
        <v>2</v>
      </c>
      <c r="H14">
        <v>2</v>
      </c>
      <c r="I14">
        <v>999</v>
      </c>
      <c r="J14">
        <v>2901</v>
      </c>
      <c r="K14">
        <v>0</v>
      </c>
      <c r="L14" t="s">
        <v>29</v>
      </c>
      <c r="M14">
        <v>60</v>
      </c>
      <c r="N14">
        <v>0</v>
      </c>
      <c r="O14">
        <v>0</v>
      </c>
      <c r="P14">
        <v>60</v>
      </c>
      <c r="Q14">
        <v>0</v>
      </c>
      <c r="R14">
        <v>60</v>
      </c>
      <c r="S14">
        <v>0</v>
      </c>
      <c r="T14">
        <v>0</v>
      </c>
      <c r="U14">
        <v>0</v>
      </c>
      <c r="V14">
        <v>0</v>
      </c>
    </row>
    <row r="15" spans="1:22" hidden="1" x14ac:dyDescent="0.25">
      <c r="B15" t="str">
        <f t="shared" si="1"/>
        <v>2</v>
      </c>
      <c r="C15">
        <v>1</v>
      </c>
      <c r="D15">
        <v>1</v>
      </c>
      <c r="E15">
        <v>1</v>
      </c>
      <c r="F15">
        <v>3</v>
      </c>
      <c r="G15">
        <v>2</v>
      </c>
      <c r="H15">
        <v>2</v>
      </c>
      <c r="I15">
        <v>999</v>
      </c>
      <c r="J15">
        <v>2902</v>
      </c>
      <c r="K15">
        <v>0</v>
      </c>
      <c r="L15" t="s">
        <v>30</v>
      </c>
      <c r="M15">
        <v>200</v>
      </c>
      <c r="N15">
        <v>0</v>
      </c>
      <c r="O15">
        <v>0</v>
      </c>
      <c r="P15">
        <v>200</v>
      </c>
      <c r="Q15">
        <v>0</v>
      </c>
      <c r="R15">
        <v>200</v>
      </c>
      <c r="S15">
        <v>0</v>
      </c>
      <c r="T15">
        <v>0</v>
      </c>
      <c r="U15">
        <v>0</v>
      </c>
      <c r="V15">
        <v>0</v>
      </c>
    </row>
    <row r="16" spans="1:22" hidden="1" x14ac:dyDescent="0.25">
      <c r="B16" t="str">
        <f t="shared" si="1"/>
        <v>2</v>
      </c>
      <c r="C16">
        <v>5</v>
      </c>
      <c r="D16">
        <v>2</v>
      </c>
      <c r="E16">
        <v>1</v>
      </c>
      <c r="F16">
        <v>3</v>
      </c>
      <c r="G16">
        <v>2</v>
      </c>
      <c r="H16">
        <v>99</v>
      </c>
      <c r="I16">
        <v>999</v>
      </c>
      <c r="J16">
        <v>60010</v>
      </c>
      <c r="K16">
        <v>0</v>
      </c>
      <c r="L16" t="s">
        <v>31</v>
      </c>
      <c r="M16" s="1">
        <v>4917</v>
      </c>
      <c r="N16">
        <v>0</v>
      </c>
      <c r="O16">
        <v>0</v>
      </c>
      <c r="P16" s="1">
        <v>4917</v>
      </c>
      <c r="Q16" s="1">
        <v>4916.34</v>
      </c>
      <c r="R16">
        <v>0.66</v>
      </c>
      <c r="S16" s="1">
        <v>4916.34</v>
      </c>
      <c r="T16">
        <v>0</v>
      </c>
      <c r="U16">
        <v>0</v>
      </c>
      <c r="V16">
        <v>0</v>
      </c>
    </row>
    <row r="17" spans="1:22" hidden="1" x14ac:dyDescent="0.25">
      <c r="B17" t="str">
        <f t="shared" si="1"/>
        <v>2</v>
      </c>
      <c r="C17">
        <v>5</v>
      </c>
      <c r="D17">
        <v>2</v>
      </c>
      <c r="E17">
        <v>1</v>
      </c>
      <c r="F17">
        <v>3</v>
      </c>
      <c r="G17">
        <v>1</v>
      </c>
      <c r="H17">
        <v>2</v>
      </c>
      <c r="I17">
        <v>999</v>
      </c>
      <c r="J17">
        <v>61005</v>
      </c>
      <c r="K17">
        <v>0</v>
      </c>
      <c r="L17" t="s">
        <v>32</v>
      </c>
      <c r="M17" s="1">
        <v>1000</v>
      </c>
      <c r="N17" s="1">
        <v>2000</v>
      </c>
      <c r="O17">
        <v>0</v>
      </c>
      <c r="P17" s="1">
        <v>3000</v>
      </c>
      <c r="Q17" s="1">
        <v>2965.47</v>
      </c>
      <c r="R17">
        <v>34.53</v>
      </c>
      <c r="S17">
        <v>301.83</v>
      </c>
      <c r="T17">
        <v>0</v>
      </c>
      <c r="U17">
        <v>0</v>
      </c>
      <c r="V17">
        <v>0</v>
      </c>
    </row>
    <row r="18" spans="1:22" hidden="1" x14ac:dyDescent="0.25">
      <c r="B18" t="str">
        <f t="shared" si="1"/>
        <v>2</v>
      </c>
      <c r="C18">
        <v>5</v>
      </c>
      <c r="D18">
        <v>2</v>
      </c>
      <c r="E18">
        <v>1</v>
      </c>
      <c r="F18">
        <v>4</v>
      </c>
      <c r="G18">
        <v>4</v>
      </c>
      <c r="H18">
        <v>1</v>
      </c>
      <c r="I18">
        <v>1</v>
      </c>
      <c r="J18">
        <v>63004</v>
      </c>
      <c r="K18">
        <v>0</v>
      </c>
      <c r="L18" t="s">
        <v>33</v>
      </c>
      <c r="M18">
        <v>0</v>
      </c>
      <c r="N18" s="1">
        <v>6000</v>
      </c>
      <c r="O18">
        <v>0</v>
      </c>
      <c r="P18" s="1">
        <v>6000</v>
      </c>
      <c r="Q18" s="1">
        <v>6000</v>
      </c>
      <c r="R18">
        <v>0</v>
      </c>
      <c r="S18">
        <v>260</v>
      </c>
      <c r="T18" s="1">
        <v>4184</v>
      </c>
      <c r="U18" s="1">
        <v>4184</v>
      </c>
      <c r="V18" s="1">
        <v>4184</v>
      </c>
    </row>
    <row r="19" spans="1:22" hidden="1" x14ac:dyDescent="0.25">
      <c r="B19" t="str">
        <f t="shared" si="1"/>
        <v>2</v>
      </c>
      <c r="C19">
        <v>5</v>
      </c>
      <c r="D19">
        <v>2</v>
      </c>
      <c r="E19">
        <v>1</v>
      </c>
      <c r="F19">
        <v>4</v>
      </c>
      <c r="G19">
        <v>4</v>
      </c>
      <c r="H19">
        <v>1</v>
      </c>
      <c r="I19">
        <v>1</v>
      </c>
      <c r="J19">
        <v>63005</v>
      </c>
      <c r="K19">
        <v>0</v>
      </c>
      <c r="L19" t="s">
        <v>34</v>
      </c>
      <c r="M19" s="1">
        <v>2000</v>
      </c>
      <c r="N19">
        <v>476</v>
      </c>
      <c r="O19">
        <v>0</v>
      </c>
      <c r="P19" s="1">
        <v>2476</v>
      </c>
      <c r="Q19" s="1">
        <v>1756.04</v>
      </c>
      <c r="R19">
        <v>719.96</v>
      </c>
      <c r="S19" s="1">
        <v>1756.04</v>
      </c>
      <c r="T19">
        <v>0</v>
      </c>
      <c r="U19">
        <v>0</v>
      </c>
      <c r="V19">
        <v>0</v>
      </c>
    </row>
    <row r="20" spans="1:22" hidden="1" x14ac:dyDescent="0.25">
      <c r="B20" t="str">
        <f t="shared" si="1"/>
        <v>2</v>
      </c>
      <c r="C20">
        <v>5</v>
      </c>
      <c r="D20">
        <v>2</v>
      </c>
      <c r="E20">
        <v>1</v>
      </c>
      <c r="F20">
        <v>4</v>
      </c>
      <c r="G20">
        <v>2</v>
      </c>
      <c r="H20">
        <v>3</v>
      </c>
      <c r="I20">
        <v>1</v>
      </c>
      <c r="J20">
        <v>63006</v>
      </c>
      <c r="K20">
        <v>0</v>
      </c>
      <c r="L20" t="s">
        <v>35</v>
      </c>
      <c r="M20">
        <v>0</v>
      </c>
      <c r="N20" s="1">
        <v>6700</v>
      </c>
      <c r="O20">
        <v>0</v>
      </c>
      <c r="P20" s="1">
        <v>6700</v>
      </c>
      <c r="Q20" s="1">
        <v>6700</v>
      </c>
      <c r="R20">
        <v>0</v>
      </c>
      <c r="S20" s="1">
        <v>6700</v>
      </c>
      <c r="T20" s="1">
        <v>1900</v>
      </c>
      <c r="U20" s="1">
        <v>1900</v>
      </c>
      <c r="V20" s="1">
        <v>1900</v>
      </c>
    </row>
    <row r="21" spans="1:22" hidden="1" x14ac:dyDescent="0.25">
      <c r="B21" t="str">
        <f t="shared" si="1"/>
        <v>2</v>
      </c>
      <c r="C21">
        <v>6</v>
      </c>
      <c r="D21">
        <v>1</v>
      </c>
      <c r="E21">
        <v>1</v>
      </c>
      <c r="F21">
        <v>4</v>
      </c>
      <c r="G21">
        <v>4</v>
      </c>
      <c r="H21">
        <v>1</v>
      </c>
      <c r="I21">
        <v>1</v>
      </c>
      <c r="J21">
        <v>67001</v>
      </c>
      <c r="K21">
        <v>0</v>
      </c>
      <c r="L21" t="s">
        <v>36</v>
      </c>
      <c r="M21">
        <v>0</v>
      </c>
      <c r="N21" s="1">
        <v>6000</v>
      </c>
      <c r="O21">
        <v>0</v>
      </c>
      <c r="P21" s="1">
        <v>6000</v>
      </c>
      <c r="Q21" s="1">
        <v>6000</v>
      </c>
      <c r="R21">
        <v>0</v>
      </c>
      <c r="S21" s="1">
        <v>5534.2</v>
      </c>
      <c r="T21" s="1">
        <v>6900</v>
      </c>
      <c r="U21" s="1">
        <v>6900</v>
      </c>
      <c r="V21" s="1">
        <v>6900</v>
      </c>
    </row>
    <row r="22" spans="1:22" hidden="1" x14ac:dyDescent="0.25">
      <c r="B22" t="str">
        <f t="shared" si="1"/>
        <v>2</v>
      </c>
      <c r="C22">
        <v>6</v>
      </c>
      <c r="D22">
        <v>1</v>
      </c>
      <c r="E22">
        <v>1</v>
      </c>
      <c r="F22">
        <v>4</v>
      </c>
      <c r="G22">
        <v>4</v>
      </c>
      <c r="H22">
        <v>1</v>
      </c>
      <c r="I22">
        <v>1</v>
      </c>
      <c r="J22">
        <v>67003</v>
      </c>
      <c r="K22">
        <v>0</v>
      </c>
      <c r="L22" t="s">
        <v>37</v>
      </c>
      <c r="M22" s="1">
        <v>1500</v>
      </c>
      <c r="N22">
        <v>0</v>
      </c>
      <c r="O22">
        <v>0</v>
      </c>
      <c r="P22" s="1">
        <v>1500</v>
      </c>
      <c r="Q22" s="1">
        <v>1500</v>
      </c>
      <c r="R22">
        <v>0</v>
      </c>
      <c r="S22" s="1">
        <v>1500</v>
      </c>
      <c r="T22">
        <v>0</v>
      </c>
      <c r="U22">
        <v>0</v>
      </c>
      <c r="V22">
        <v>0</v>
      </c>
    </row>
    <row r="23" spans="1:22" hidden="1" x14ac:dyDescent="0.25">
      <c r="B23" t="str">
        <f t="shared" si="1"/>
        <v>2</v>
      </c>
      <c r="C23">
        <v>99</v>
      </c>
      <c r="D23">
        <v>1</v>
      </c>
      <c r="E23">
        <v>7</v>
      </c>
      <c r="F23">
        <v>2</v>
      </c>
      <c r="G23">
        <v>4</v>
      </c>
      <c r="H23">
        <v>2</v>
      </c>
      <c r="I23">
        <v>1</v>
      </c>
      <c r="J23">
        <v>145001</v>
      </c>
      <c r="K23">
        <v>0</v>
      </c>
      <c r="L23" t="s">
        <v>38</v>
      </c>
      <c r="M23" s="1">
        <v>20000</v>
      </c>
      <c r="N23">
        <v>0</v>
      </c>
      <c r="O23">
        <v>0</v>
      </c>
      <c r="P23" s="1">
        <v>20000</v>
      </c>
      <c r="Q23">
        <v>0</v>
      </c>
      <c r="R23" s="1">
        <v>20000</v>
      </c>
      <c r="S23">
        <v>0</v>
      </c>
      <c r="T23" s="1">
        <v>2900</v>
      </c>
      <c r="U23" s="1">
        <v>2900</v>
      </c>
      <c r="V23">
        <v>0</v>
      </c>
    </row>
    <row r="24" spans="1:22" hidden="1" x14ac:dyDescent="0.25">
      <c r="A24" t="s">
        <v>27</v>
      </c>
      <c r="B24" t="str">
        <f t="shared" si="1"/>
        <v>2</v>
      </c>
      <c r="J24">
        <v>0</v>
      </c>
      <c r="K24">
        <v>0</v>
      </c>
      <c r="L24" t="s">
        <v>39</v>
      </c>
      <c r="M24" s="1">
        <v>29677</v>
      </c>
      <c r="N24" s="1">
        <v>21176</v>
      </c>
      <c r="O24">
        <v>0</v>
      </c>
      <c r="P24" s="1">
        <v>50853</v>
      </c>
      <c r="Q24" s="1">
        <v>29837.85</v>
      </c>
      <c r="R24" s="1">
        <v>21015.15</v>
      </c>
      <c r="S24" s="1">
        <v>20968.41</v>
      </c>
      <c r="T24" s="1">
        <v>15884</v>
      </c>
      <c r="U24" s="1">
        <v>15884</v>
      </c>
      <c r="V24" s="1">
        <v>12984</v>
      </c>
    </row>
    <row r="25" spans="1:22" hidden="1" x14ac:dyDescent="0.25">
      <c r="B25" t="str">
        <f t="shared" ref="B25:B56" si="2">"3"</f>
        <v>3</v>
      </c>
      <c r="C25">
        <v>1</v>
      </c>
      <c r="D25">
        <v>1</v>
      </c>
      <c r="E25">
        <v>1</v>
      </c>
      <c r="F25">
        <v>3</v>
      </c>
      <c r="G25">
        <v>2</v>
      </c>
      <c r="H25">
        <v>1</v>
      </c>
      <c r="I25">
        <v>1</v>
      </c>
      <c r="J25">
        <v>2101</v>
      </c>
      <c r="K25">
        <v>0</v>
      </c>
      <c r="L25" t="s">
        <v>40</v>
      </c>
      <c r="M25" s="1">
        <v>108500</v>
      </c>
      <c r="N25">
        <v>0</v>
      </c>
      <c r="O25">
        <v>0</v>
      </c>
      <c r="P25" s="1">
        <v>108500</v>
      </c>
      <c r="Q25" s="1">
        <v>108054.72</v>
      </c>
      <c r="R25">
        <v>445.28</v>
      </c>
      <c r="S25" s="1">
        <v>108054.72</v>
      </c>
      <c r="T25">
        <v>0</v>
      </c>
      <c r="U25">
        <v>0</v>
      </c>
      <c r="V25">
        <v>0</v>
      </c>
    </row>
    <row r="26" spans="1:22" hidden="1" x14ac:dyDescent="0.25">
      <c r="B26" t="str">
        <f t="shared" si="2"/>
        <v>3</v>
      </c>
      <c r="C26">
        <v>1</v>
      </c>
      <c r="D26">
        <v>1</v>
      </c>
      <c r="E26">
        <v>1</v>
      </c>
      <c r="F26">
        <v>3</v>
      </c>
      <c r="G26">
        <v>2</v>
      </c>
      <c r="H26">
        <v>1</v>
      </c>
      <c r="I26">
        <v>1</v>
      </c>
      <c r="J26">
        <v>2102</v>
      </c>
      <c r="K26">
        <v>0</v>
      </c>
      <c r="L26" t="s">
        <v>41</v>
      </c>
      <c r="M26" s="1">
        <v>3800</v>
      </c>
      <c r="N26">
        <v>0</v>
      </c>
      <c r="O26">
        <v>0</v>
      </c>
      <c r="P26" s="1">
        <v>3800</v>
      </c>
      <c r="Q26" s="1">
        <v>3756</v>
      </c>
      <c r="R26">
        <v>44</v>
      </c>
      <c r="S26" s="1">
        <v>3756</v>
      </c>
      <c r="T26">
        <v>0</v>
      </c>
      <c r="U26">
        <v>0</v>
      </c>
      <c r="V26">
        <v>0</v>
      </c>
    </row>
    <row r="27" spans="1:22" hidden="1" x14ac:dyDescent="0.25">
      <c r="B27" t="str">
        <f t="shared" si="2"/>
        <v>3</v>
      </c>
      <c r="C27">
        <v>1</v>
      </c>
      <c r="D27">
        <v>1</v>
      </c>
      <c r="E27">
        <v>1</v>
      </c>
      <c r="F27">
        <v>3</v>
      </c>
      <c r="G27">
        <v>2</v>
      </c>
      <c r="H27">
        <v>1</v>
      </c>
      <c r="I27">
        <v>1</v>
      </c>
      <c r="J27">
        <v>2104</v>
      </c>
      <c r="K27">
        <v>0</v>
      </c>
      <c r="L27" t="s">
        <v>42</v>
      </c>
      <c r="M27" s="1">
        <v>4000</v>
      </c>
      <c r="N27">
        <v>0</v>
      </c>
      <c r="O27">
        <v>0</v>
      </c>
      <c r="P27" s="1">
        <v>4000</v>
      </c>
      <c r="Q27" s="1">
        <v>4000</v>
      </c>
      <c r="R27">
        <v>0</v>
      </c>
      <c r="S27">
        <v>0</v>
      </c>
      <c r="T27" s="1">
        <v>3316.42</v>
      </c>
      <c r="U27" s="1">
        <v>3316.42</v>
      </c>
      <c r="V27" s="1">
        <v>3316.42</v>
      </c>
    </row>
    <row r="28" spans="1:22" hidden="1" x14ac:dyDescent="0.25">
      <c r="B28" t="str">
        <f t="shared" si="2"/>
        <v>3</v>
      </c>
      <c r="C28">
        <v>1</v>
      </c>
      <c r="D28">
        <v>1</v>
      </c>
      <c r="E28">
        <v>1</v>
      </c>
      <c r="F28">
        <v>3</v>
      </c>
      <c r="G28">
        <v>2</v>
      </c>
      <c r="H28">
        <v>1</v>
      </c>
      <c r="I28">
        <v>2</v>
      </c>
      <c r="J28">
        <v>2105</v>
      </c>
      <c r="K28">
        <v>0</v>
      </c>
      <c r="L28" t="s">
        <v>43</v>
      </c>
      <c r="M28" s="1">
        <v>2600</v>
      </c>
      <c r="N28">
        <v>0</v>
      </c>
      <c r="O28">
        <v>0</v>
      </c>
      <c r="P28" s="1">
        <v>2600</v>
      </c>
      <c r="Q28">
        <v>0</v>
      </c>
      <c r="R28" s="1">
        <v>2600</v>
      </c>
      <c r="S28">
        <v>0</v>
      </c>
      <c r="T28">
        <v>0</v>
      </c>
      <c r="U28">
        <v>0</v>
      </c>
      <c r="V28">
        <v>0</v>
      </c>
    </row>
    <row r="29" spans="1:22" hidden="1" x14ac:dyDescent="0.25">
      <c r="B29" t="str">
        <f t="shared" si="2"/>
        <v>3</v>
      </c>
      <c r="C29">
        <v>1</v>
      </c>
      <c r="D29">
        <v>1</v>
      </c>
      <c r="E29">
        <v>1</v>
      </c>
      <c r="F29">
        <v>3</v>
      </c>
      <c r="G29">
        <v>2</v>
      </c>
      <c r="H29">
        <v>1</v>
      </c>
      <c r="I29">
        <v>2</v>
      </c>
      <c r="J29">
        <v>2106</v>
      </c>
      <c r="K29">
        <v>0</v>
      </c>
      <c r="L29" t="s">
        <v>44</v>
      </c>
      <c r="M29" s="1">
        <v>36000</v>
      </c>
      <c r="N29">
        <v>0</v>
      </c>
      <c r="O29">
        <v>0</v>
      </c>
      <c r="P29" s="1">
        <v>36000</v>
      </c>
      <c r="Q29" s="1">
        <v>36000</v>
      </c>
      <c r="R29">
        <v>0</v>
      </c>
      <c r="S29" s="1">
        <v>8481.2099999999991</v>
      </c>
      <c r="T29" s="1">
        <v>36000</v>
      </c>
      <c r="U29" s="1">
        <v>24814.03</v>
      </c>
      <c r="V29" s="1">
        <v>24814.03</v>
      </c>
    </row>
    <row r="30" spans="1:22" hidden="1" x14ac:dyDescent="0.25">
      <c r="B30" t="str">
        <f t="shared" si="2"/>
        <v>3</v>
      </c>
      <c r="C30">
        <v>1</v>
      </c>
      <c r="D30">
        <v>1</v>
      </c>
      <c r="E30">
        <v>1</v>
      </c>
      <c r="F30">
        <v>3</v>
      </c>
      <c r="G30">
        <v>2</v>
      </c>
      <c r="H30">
        <v>1</v>
      </c>
      <c r="I30">
        <v>8</v>
      </c>
      <c r="J30">
        <v>2107</v>
      </c>
      <c r="K30">
        <v>0</v>
      </c>
      <c r="L30" t="s">
        <v>45</v>
      </c>
      <c r="M30" s="1">
        <v>5000</v>
      </c>
      <c r="N30">
        <v>0</v>
      </c>
      <c r="O30">
        <v>0</v>
      </c>
      <c r="P30" s="1">
        <v>5000</v>
      </c>
      <c r="Q30" s="1">
        <v>4999.5</v>
      </c>
      <c r="R30">
        <v>0.5</v>
      </c>
      <c r="S30">
        <v>0</v>
      </c>
      <c r="T30" s="1">
        <v>2500</v>
      </c>
      <c r="U30" s="1">
        <v>2500</v>
      </c>
      <c r="V30" s="1">
        <v>2500</v>
      </c>
    </row>
    <row r="31" spans="1:22" hidden="1" x14ac:dyDescent="0.25">
      <c r="B31" t="str">
        <f t="shared" si="2"/>
        <v>3</v>
      </c>
      <c r="C31">
        <v>1</v>
      </c>
      <c r="D31">
        <v>1</v>
      </c>
      <c r="E31">
        <v>1</v>
      </c>
      <c r="F31">
        <v>3</v>
      </c>
      <c r="G31">
        <v>2</v>
      </c>
      <c r="H31">
        <v>1</v>
      </c>
      <c r="I31">
        <v>8</v>
      </c>
      <c r="J31">
        <v>2108</v>
      </c>
      <c r="K31">
        <v>0</v>
      </c>
      <c r="L31" t="s">
        <v>46</v>
      </c>
      <c r="M31" s="1">
        <v>1000</v>
      </c>
      <c r="N31">
        <v>0</v>
      </c>
      <c r="O31">
        <v>0</v>
      </c>
      <c r="P31" s="1">
        <v>1000</v>
      </c>
      <c r="Q31">
        <v>0</v>
      </c>
      <c r="R31" s="1">
        <v>1000</v>
      </c>
      <c r="S31">
        <v>0</v>
      </c>
      <c r="T31">
        <v>0</v>
      </c>
      <c r="U31">
        <v>0</v>
      </c>
      <c r="V31">
        <v>0</v>
      </c>
    </row>
    <row r="32" spans="1:22" hidden="1" x14ac:dyDescent="0.25">
      <c r="B32" t="str">
        <f t="shared" si="2"/>
        <v>3</v>
      </c>
      <c r="C32">
        <v>1</v>
      </c>
      <c r="D32">
        <v>2</v>
      </c>
      <c r="E32">
        <v>1</v>
      </c>
      <c r="F32">
        <v>1</v>
      </c>
      <c r="G32">
        <v>1</v>
      </c>
      <c r="H32">
        <v>1</v>
      </c>
      <c r="I32">
        <v>2</v>
      </c>
      <c r="J32">
        <v>4001</v>
      </c>
      <c r="K32">
        <v>0</v>
      </c>
      <c r="L32" t="s">
        <v>47</v>
      </c>
      <c r="M32" s="1">
        <v>251057</v>
      </c>
      <c r="N32" s="1">
        <v>-28800</v>
      </c>
      <c r="O32">
        <v>0</v>
      </c>
      <c r="P32" s="1">
        <v>222257</v>
      </c>
      <c r="Q32" s="1">
        <v>202949.05</v>
      </c>
      <c r="R32" s="1">
        <v>19307.95</v>
      </c>
      <c r="S32" s="1">
        <v>202949.05</v>
      </c>
      <c r="T32">
        <v>0</v>
      </c>
      <c r="U32">
        <v>0</v>
      </c>
      <c r="V32">
        <v>0</v>
      </c>
    </row>
    <row r="33" spans="2:22" hidden="1" x14ac:dyDescent="0.25">
      <c r="B33" t="str">
        <f t="shared" si="2"/>
        <v>3</v>
      </c>
      <c r="C33">
        <v>1</v>
      </c>
      <c r="D33">
        <v>2</v>
      </c>
      <c r="E33">
        <v>1</v>
      </c>
      <c r="F33">
        <v>1</v>
      </c>
      <c r="G33">
        <v>2</v>
      </c>
      <c r="H33">
        <v>1</v>
      </c>
      <c r="I33">
        <v>1</v>
      </c>
      <c r="J33">
        <v>4003</v>
      </c>
      <c r="K33">
        <v>0</v>
      </c>
      <c r="L33" t="s">
        <v>48</v>
      </c>
      <c r="M33" s="1">
        <v>85883</v>
      </c>
      <c r="N33" s="1">
        <v>-4470</v>
      </c>
      <c r="O33">
        <v>0</v>
      </c>
      <c r="P33" s="1">
        <v>81413</v>
      </c>
      <c r="Q33" s="1">
        <v>74117.2</v>
      </c>
      <c r="R33" s="1">
        <v>7295.8</v>
      </c>
      <c r="S33" s="1">
        <v>74117.2</v>
      </c>
      <c r="T33">
        <v>0</v>
      </c>
      <c r="U33">
        <v>0</v>
      </c>
      <c r="V33">
        <v>0</v>
      </c>
    </row>
    <row r="34" spans="2:22" hidden="1" x14ac:dyDescent="0.25">
      <c r="B34" t="str">
        <f t="shared" si="2"/>
        <v>3</v>
      </c>
      <c r="C34">
        <v>1</v>
      </c>
      <c r="D34">
        <v>2</v>
      </c>
      <c r="E34">
        <v>1</v>
      </c>
      <c r="F34">
        <v>1</v>
      </c>
      <c r="G34">
        <v>2</v>
      </c>
      <c r="H34">
        <v>1</v>
      </c>
      <c r="I34">
        <v>999</v>
      </c>
      <c r="J34">
        <v>4007</v>
      </c>
      <c r="K34">
        <v>0</v>
      </c>
      <c r="L34" t="s">
        <v>49</v>
      </c>
      <c r="M34">
        <v>500</v>
      </c>
      <c r="N34" s="1">
        <v>1000</v>
      </c>
      <c r="O34">
        <v>0</v>
      </c>
      <c r="P34" s="1">
        <v>1500</v>
      </c>
      <c r="Q34">
        <v>736.82</v>
      </c>
      <c r="R34">
        <v>763.18</v>
      </c>
      <c r="S34">
        <v>736.82</v>
      </c>
      <c r="T34">
        <v>0</v>
      </c>
      <c r="U34">
        <v>0</v>
      </c>
      <c r="V34">
        <v>0</v>
      </c>
    </row>
    <row r="35" spans="2:22" hidden="1" x14ac:dyDescent="0.25">
      <c r="B35" t="str">
        <f t="shared" si="2"/>
        <v>3</v>
      </c>
      <c r="C35">
        <v>1</v>
      </c>
      <c r="D35">
        <v>2</v>
      </c>
      <c r="E35">
        <v>1</v>
      </c>
      <c r="F35">
        <v>3</v>
      </c>
      <c r="G35">
        <v>2</v>
      </c>
      <c r="H35">
        <v>2</v>
      </c>
      <c r="I35">
        <v>2</v>
      </c>
      <c r="J35">
        <v>5501</v>
      </c>
      <c r="K35">
        <v>0</v>
      </c>
      <c r="L35" t="s">
        <v>50</v>
      </c>
      <c r="M35">
        <v>800</v>
      </c>
      <c r="N35">
        <v>0</v>
      </c>
      <c r="O35">
        <v>0</v>
      </c>
      <c r="P35">
        <v>800</v>
      </c>
      <c r="Q35">
        <v>301.86</v>
      </c>
      <c r="R35">
        <v>498.14</v>
      </c>
      <c r="S35">
        <v>301.86</v>
      </c>
      <c r="T35">
        <v>0</v>
      </c>
      <c r="U35">
        <v>0</v>
      </c>
      <c r="V35">
        <v>0</v>
      </c>
    </row>
    <row r="36" spans="2:22" hidden="1" x14ac:dyDescent="0.25">
      <c r="B36" t="str">
        <f t="shared" si="2"/>
        <v>3</v>
      </c>
      <c r="C36">
        <v>1</v>
      </c>
      <c r="D36">
        <v>2</v>
      </c>
      <c r="E36">
        <v>1</v>
      </c>
      <c r="F36">
        <v>3</v>
      </c>
      <c r="G36">
        <v>2</v>
      </c>
      <c r="H36">
        <v>19</v>
      </c>
      <c r="I36">
        <v>1</v>
      </c>
      <c r="J36">
        <v>6008</v>
      </c>
      <c r="K36">
        <v>0</v>
      </c>
      <c r="L36" t="s">
        <v>51</v>
      </c>
      <c r="M36" s="1">
        <v>25000</v>
      </c>
      <c r="N36" s="1">
        <v>7819.38</v>
      </c>
      <c r="O36">
        <v>0</v>
      </c>
      <c r="P36" s="1">
        <v>32819.379999999997</v>
      </c>
      <c r="Q36" s="1">
        <v>28386.16</v>
      </c>
      <c r="R36" s="1">
        <v>4433.22</v>
      </c>
      <c r="S36" s="1">
        <v>20142.25</v>
      </c>
      <c r="T36" s="1">
        <v>15896.4</v>
      </c>
      <c r="U36" s="1">
        <v>10547.46</v>
      </c>
      <c r="V36" s="1">
        <v>10547.46</v>
      </c>
    </row>
    <row r="37" spans="2:22" hidden="1" x14ac:dyDescent="0.25">
      <c r="B37" t="str">
        <f t="shared" si="2"/>
        <v>3</v>
      </c>
      <c r="C37">
        <v>1</v>
      </c>
      <c r="D37">
        <v>2</v>
      </c>
      <c r="E37">
        <v>1</v>
      </c>
      <c r="F37">
        <v>10</v>
      </c>
      <c r="G37">
        <v>2</v>
      </c>
      <c r="H37">
        <v>1</v>
      </c>
      <c r="I37">
        <v>1</v>
      </c>
      <c r="J37">
        <v>6008</v>
      </c>
      <c r="K37">
        <v>99</v>
      </c>
      <c r="L37" t="s">
        <v>52</v>
      </c>
      <c r="M37">
        <v>0</v>
      </c>
      <c r="N37" s="1">
        <v>13760.66</v>
      </c>
      <c r="O37">
        <v>0</v>
      </c>
      <c r="P37" s="1">
        <v>13760.66</v>
      </c>
      <c r="Q37">
        <v>0</v>
      </c>
      <c r="R37" s="1">
        <v>13760.66</v>
      </c>
      <c r="S37">
        <v>0</v>
      </c>
      <c r="T37">
        <v>0</v>
      </c>
      <c r="U37">
        <v>0</v>
      </c>
      <c r="V37">
        <v>0</v>
      </c>
    </row>
    <row r="38" spans="2:22" hidden="1" x14ac:dyDescent="0.25">
      <c r="B38" t="str">
        <f t="shared" si="2"/>
        <v>3</v>
      </c>
      <c r="C38">
        <v>1</v>
      </c>
      <c r="D38">
        <v>2</v>
      </c>
      <c r="E38">
        <v>1</v>
      </c>
      <c r="F38">
        <v>4</v>
      </c>
      <c r="G38">
        <v>2</v>
      </c>
      <c r="H38">
        <v>5</v>
      </c>
      <c r="I38">
        <v>999</v>
      </c>
      <c r="J38">
        <v>7101</v>
      </c>
      <c r="K38">
        <v>0</v>
      </c>
      <c r="L38" t="s">
        <v>53</v>
      </c>
      <c r="M38" s="1">
        <v>10000</v>
      </c>
      <c r="N38">
        <v>0</v>
      </c>
      <c r="O38">
        <v>0</v>
      </c>
      <c r="P38" s="1">
        <v>10000</v>
      </c>
      <c r="Q38" s="1">
        <v>10000</v>
      </c>
      <c r="R38">
        <v>0</v>
      </c>
      <c r="S38" s="1">
        <v>10000</v>
      </c>
      <c r="T38">
        <v>0</v>
      </c>
      <c r="U38">
        <v>0</v>
      </c>
      <c r="V38">
        <v>0</v>
      </c>
    </row>
    <row r="39" spans="2:22" hidden="1" x14ac:dyDescent="0.25">
      <c r="B39" t="str">
        <f t="shared" si="2"/>
        <v>3</v>
      </c>
      <c r="C39">
        <v>1</v>
      </c>
      <c r="D39">
        <v>3</v>
      </c>
      <c r="E39">
        <v>1</v>
      </c>
      <c r="F39">
        <v>1</v>
      </c>
      <c r="G39">
        <v>1</v>
      </c>
      <c r="H39">
        <v>1</v>
      </c>
      <c r="I39">
        <v>2</v>
      </c>
      <c r="J39">
        <v>10001</v>
      </c>
      <c r="K39">
        <v>0</v>
      </c>
      <c r="L39" t="s">
        <v>54</v>
      </c>
      <c r="M39" s="1">
        <v>119798</v>
      </c>
      <c r="N39" s="1">
        <v>-2000</v>
      </c>
      <c r="O39">
        <v>0</v>
      </c>
      <c r="P39" s="1">
        <v>117798</v>
      </c>
      <c r="Q39" s="1">
        <v>106780.22</v>
      </c>
      <c r="R39" s="1">
        <v>11017.78</v>
      </c>
      <c r="S39" s="1">
        <v>106780.22</v>
      </c>
      <c r="T39">
        <v>0</v>
      </c>
      <c r="U39">
        <v>0</v>
      </c>
      <c r="V39">
        <v>0</v>
      </c>
    </row>
    <row r="40" spans="2:22" hidden="1" x14ac:dyDescent="0.25">
      <c r="B40" t="str">
        <f t="shared" si="2"/>
        <v>3</v>
      </c>
      <c r="C40">
        <v>1</v>
      </c>
      <c r="D40">
        <v>3</v>
      </c>
      <c r="E40">
        <v>1</v>
      </c>
      <c r="F40">
        <v>1</v>
      </c>
      <c r="G40">
        <v>2</v>
      </c>
      <c r="H40">
        <v>1</v>
      </c>
      <c r="I40">
        <v>1</v>
      </c>
      <c r="J40">
        <v>10002</v>
      </c>
      <c r="K40">
        <v>0</v>
      </c>
      <c r="L40" t="s">
        <v>55</v>
      </c>
      <c r="M40" s="1">
        <v>38709</v>
      </c>
      <c r="N40">
        <v>0</v>
      </c>
      <c r="O40">
        <v>0</v>
      </c>
      <c r="P40" s="1">
        <v>38709</v>
      </c>
      <c r="Q40" s="1">
        <v>35962.61</v>
      </c>
      <c r="R40" s="1">
        <v>2746.39</v>
      </c>
      <c r="S40" s="1">
        <v>35962.61</v>
      </c>
      <c r="T40">
        <v>0</v>
      </c>
      <c r="U40">
        <v>0</v>
      </c>
      <c r="V40">
        <v>0</v>
      </c>
    </row>
    <row r="41" spans="2:22" hidden="1" x14ac:dyDescent="0.25">
      <c r="B41" t="str">
        <f t="shared" si="2"/>
        <v>3</v>
      </c>
      <c r="C41">
        <v>1</v>
      </c>
      <c r="D41">
        <v>4</v>
      </c>
      <c r="E41">
        <v>1</v>
      </c>
      <c r="F41">
        <v>1</v>
      </c>
      <c r="G41">
        <v>1</v>
      </c>
      <c r="H41">
        <v>1</v>
      </c>
      <c r="I41">
        <v>2</v>
      </c>
      <c r="J41">
        <v>14001</v>
      </c>
      <c r="K41">
        <v>0</v>
      </c>
      <c r="L41" t="s">
        <v>56</v>
      </c>
      <c r="M41" s="1">
        <v>90500</v>
      </c>
      <c r="N41">
        <v>0</v>
      </c>
      <c r="O41">
        <v>0</v>
      </c>
      <c r="P41" s="1">
        <v>90500</v>
      </c>
      <c r="Q41" s="1">
        <v>82659.100000000006</v>
      </c>
      <c r="R41" s="1">
        <v>7840.9</v>
      </c>
      <c r="S41" s="1">
        <v>82659.100000000006</v>
      </c>
      <c r="T41">
        <v>0</v>
      </c>
      <c r="U41">
        <v>0</v>
      </c>
      <c r="V41">
        <v>0</v>
      </c>
    </row>
    <row r="42" spans="2:22" hidden="1" x14ac:dyDescent="0.25">
      <c r="B42" t="str">
        <f t="shared" si="2"/>
        <v>3</v>
      </c>
      <c r="C42">
        <v>1</v>
      </c>
      <c r="D42">
        <v>4</v>
      </c>
      <c r="E42">
        <v>1</v>
      </c>
      <c r="F42">
        <v>1</v>
      </c>
      <c r="G42">
        <v>2</v>
      </c>
      <c r="H42">
        <v>1</v>
      </c>
      <c r="I42">
        <v>1</v>
      </c>
      <c r="J42">
        <v>14002</v>
      </c>
      <c r="K42">
        <v>0</v>
      </c>
      <c r="L42" t="s">
        <v>57</v>
      </c>
      <c r="M42" s="1">
        <v>27500</v>
      </c>
      <c r="N42">
        <v>0</v>
      </c>
      <c r="O42">
        <v>0</v>
      </c>
      <c r="P42" s="1">
        <v>27500</v>
      </c>
      <c r="Q42" s="1">
        <v>26250.36</v>
      </c>
      <c r="R42" s="1">
        <v>1249.6400000000001</v>
      </c>
      <c r="S42" s="1">
        <v>26250.36</v>
      </c>
      <c r="T42">
        <v>0</v>
      </c>
      <c r="U42">
        <v>0</v>
      </c>
      <c r="V42">
        <v>0</v>
      </c>
    </row>
    <row r="43" spans="2:22" hidden="1" x14ac:dyDescent="0.25">
      <c r="B43" t="str">
        <f t="shared" si="2"/>
        <v>3</v>
      </c>
      <c r="C43">
        <v>1</v>
      </c>
      <c r="D43">
        <v>6</v>
      </c>
      <c r="E43">
        <v>1</v>
      </c>
      <c r="F43">
        <v>1</v>
      </c>
      <c r="G43">
        <v>1</v>
      </c>
      <c r="H43">
        <v>1</v>
      </c>
      <c r="I43">
        <v>2</v>
      </c>
      <c r="J43">
        <v>21001</v>
      </c>
      <c r="K43">
        <v>0</v>
      </c>
      <c r="L43" t="s">
        <v>58</v>
      </c>
      <c r="M43" s="1">
        <v>187498</v>
      </c>
      <c r="N43" s="1">
        <v>-10000</v>
      </c>
      <c r="O43">
        <v>0</v>
      </c>
      <c r="P43" s="1">
        <v>177498</v>
      </c>
      <c r="Q43" s="1">
        <v>166837.76999999999</v>
      </c>
      <c r="R43" s="1">
        <v>10660.23</v>
      </c>
      <c r="S43" s="1">
        <v>166837.76999999999</v>
      </c>
      <c r="T43">
        <v>0</v>
      </c>
      <c r="U43">
        <v>0</v>
      </c>
      <c r="V43">
        <v>0</v>
      </c>
    </row>
    <row r="44" spans="2:22" hidden="1" x14ac:dyDescent="0.25">
      <c r="B44" t="str">
        <f t="shared" si="2"/>
        <v>3</v>
      </c>
      <c r="C44">
        <v>1</v>
      </c>
      <c r="D44">
        <v>6</v>
      </c>
      <c r="E44">
        <v>1</v>
      </c>
      <c r="F44">
        <v>1</v>
      </c>
      <c r="G44">
        <v>2</v>
      </c>
      <c r="H44">
        <v>1</v>
      </c>
      <c r="I44">
        <v>1</v>
      </c>
      <c r="J44">
        <v>21002</v>
      </c>
      <c r="K44">
        <v>0</v>
      </c>
      <c r="L44" t="s">
        <v>59</v>
      </c>
      <c r="M44" s="1">
        <v>59509</v>
      </c>
      <c r="N44">
        <v>0</v>
      </c>
      <c r="O44">
        <v>0</v>
      </c>
      <c r="P44" s="1">
        <v>59509</v>
      </c>
      <c r="Q44" s="1">
        <v>55709.97</v>
      </c>
      <c r="R44" s="1">
        <v>3799.03</v>
      </c>
      <c r="S44" s="1">
        <v>55709.97</v>
      </c>
      <c r="T44">
        <v>0</v>
      </c>
      <c r="U44">
        <v>0</v>
      </c>
      <c r="V44">
        <v>0</v>
      </c>
    </row>
    <row r="45" spans="2:22" hidden="1" x14ac:dyDescent="0.25">
      <c r="B45" t="str">
        <f t="shared" si="2"/>
        <v>3</v>
      </c>
      <c r="C45">
        <v>1</v>
      </c>
      <c r="D45">
        <v>7</v>
      </c>
      <c r="E45">
        <v>1</v>
      </c>
      <c r="F45">
        <v>1</v>
      </c>
      <c r="G45">
        <v>2</v>
      </c>
      <c r="H45">
        <v>1</v>
      </c>
      <c r="I45">
        <v>1</v>
      </c>
      <c r="J45">
        <v>24902</v>
      </c>
      <c r="K45">
        <v>0</v>
      </c>
      <c r="L45" t="s">
        <v>60</v>
      </c>
      <c r="M45" s="1">
        <v>39922</v>
      </c>
      <c r="N45">
        <v>0</v>
      </c>
      <c r="O45">
        <v>0</v>
      </c>
      <c r="P45" s="1">
        <v>39922</v>
      </c>
      <c r="Q45" s="1">
        <v>36763.57</v>
      </c>
      <c r="R45" s="1">
        <v>3158.43</v>
      </c>
      <c r="S45" s="1">
        <v>36763.57</v>
      </c>
      <c r="T45">
        <v>0</v>
      </c>
      <c r="U45">
        <v>0</v>
      </c>
      <c r="V45">
        <v>0</v>
      </c>
    </row>
    <row r="46" spans="2:22" hidden="1" x14ac:dyDescent="0.25">
      <c r="B46" t="str">
        <f t="shared" si="2"/>
        <v>3</v>
      </c>
      <c r="C46">
        <v>1</v>
      </c>
      <c r="D46">
        <v>7</v>
      </c>
      <c r="E46">
        <v>1</v>
      </c>
      <c r="F46">
        <v>1</v>
      </c>
      <c r="G46">
        <v>1</v>
      </c>
      <c r="H46">
        <v>1</v>
      </c>
      <c r="I46">
        <v>2</v>
      </c>
      <c r="J46">
        <v>25001</v>
      </c>
      <c r="K46">
        <v>0</v>
      </c>
      <c r="L46" t="s">
        <v>61</v>
      </c>
      <c r="M46" s="1">
        <v>131238</v>
      </c>
      <c r="N46" s="1">
        <v>-10000</v>
      </c>
      <c r="O46">
        <v>0</v>
      </c>
      <c r="P46" s="1">
        <v>121238</v>
      </c>
      <c r="Q46" s="1">
        <v>119206.43</v>
      </c>
      <c r="R46" s="1">
        <v>2031.57</v>
      </c>
      <c r="S46" s="1">
        <v>119206.43</v>
      </c>
      <c r="T46">
        <v>0</v>
      </c>
      <c r="U46">
        <v>0</v>
      </c>
      <c r="V46">
        <v>0</v>
      </c>
    </row>
    <row r="47" spans="2:22" hidden="1" x14ac:dyDescent="0.25">
      <c r="B47" t="str">
        <f t="shared" si="2"/>
        <v>3</v>
      </c>
      <c r="C47">
        <v>1</v>
      </c>
      <c r="D47">
        <v>3</v>
      </c>
      <c r="E47">
        <v>1</v>
      </c>
      <c r="F47">
        <v>1</v>
      </c>
      <c r="G47">
        <v>1</v>
      </c>
      <c r="H47">
        <v>1</v>
      </c>
      <c r="I47">
        <v>2</v>
      </c>
      <c r="J47">
        <v>29901</v>
      </c>
      <c r="K47">
        <v>0</v>
      </c>
      <c r="L47" t="s">
        <v>62</v>
      </c>
      <c r="M47" s="1">
        <v>68100</v>
      </c>
      <c r="N47">
        <v>0</v>
      </c>
      <c r="O47">
        <v>0</v>
      </c>
      <c r="P47" s="1">
        <v>68100</v>
      </c>
      <c r="Q47" s="1">
        <v>60869.99</v>
      </c>
      <c r="R47" s="1">
        <v>7230.01</v>
      </c>
      <c r="S47" s="1">
        <v>60869.99</v>
      </c>
      <c r="T47">
        <v>0</v>
      </c>
      <c r="U47">
        <v>0</v>
      </c>
      <c r="V47">
        <v>0</v>
      </c>
    </row>
    <row r="48" spans="2:22" hidden="1" x14ac:dyDescent="0.25">
      <c r="B48" t="str">
        <f t="shared" si="2"/>
        <v>3</v>
      </c>
      <c r="C48">
        <v>1</v>
      </c>
      <c r="D48">
        <v>3</v>
      </c>
      <c r="E48">
        <v>1</v>
      </c>
      <c r="F48">
        <v>1</v>
      </c>
      <c r="G48">
        <v>2</v>
      </c>
      <c r="H48">
        <v>1</v>
      </c>
      <c r="I48">
        <v>1</v>
      </c>
      <c r="J48">
        <v>29902</v>
      </c>
      <c r="K48">
        <v>0</v>
      </c>
      <c r="L48" t="s">
        <v>63</v>
      </c>
      <c r="M48" s="1">
        <v>20800</v>
      </c>
      <c r="N48" s="1">
        <v>1000</v>
      </c>
      <c r="O48">
        <v>0</v>
      </c>
      <c r="P48" s="1">
        <v>21800</v>
      </c>
      <c r="Q48" s="1">
        <v>20665.93</v>
      </c>
      <c r="R48" s="1">
        <v>1134.07</v>
      </c>
      <c r="S48" s="1">
        <v>20665.93</v>
      </c>
      <c r="T48">
        <v>0</v>
      </c>
      <c r="U48">
        <v>0</v>
      </c>
      <c r="V48">
        <v>0</v>
      </c>
    </row>
    <row r="49" spans="2:22" hidden="1" x14ac:dyDescent="0.25">
      <c r="B49" t="str">
        <f t="shared" si="2"/>
        <v>3</v>
      </c>
      <c r="C49">
        <v>1</v>
      </c>
      <c r="D49">
        <v>10</v>
      </c>
      <c r="E49">
        <v>1</v>
      </c>
      <c r="F49">
        <v>1</v>
      </c>
      <c r="G49">
        <v>1</v>
      </c>
      <c r="H49">
        <v>1</v>
      </c>
      <c r="I49">
        <v>4</v>
      </c>
      <c r="J49">
        <v>30001</v>
      </c>
      <c r="K49">
        <v>0</v>
      </c>
      <c r="L49" t="s">
        <v>64</v>
      </c>
      <c r="M49" s="1">
        <v>251987.36</v>
      </c>
      <c r="N49" s="1">
        <v>-33173.22</v>
      </c>
      <c r="O49">
        <v>0</v>
      </c>
      <c r="P49" s="1">
        <v>218814.14</v>
      </c>
      <c r="Q49" s="1">
        <v>218814.14</v>
      </c>
      <c r="R49">
        <v>0</v>
      </c>
      <c r="S49" s="1">
        <v>192904.42</v>
      </c>
      <c r="T49">
        <v>0</v>
      </c>
      <c r="U49">
        <v>0</v>
      </c>
      <c r="V49">
        <v>0</v>
      </c>
    </row>
    <row r="50" spans="2:22" hidden="1" x14ac:dyDescent="0.25">
      <c r="B50" t="str">
        <f t="shared" si="2"/>
        <v>3</v>
      </c>
      <c r="C50">
        <v>1</v>
      </c>
      <c r="D50">
        <v>10</v>
      </c>
      <c r="E50">
        <v>1</v>
      </c>
      <c r="F50">
        <v>10</v>
      </c>
      <c r="G50">
        <v>2</v>
      </c>
      <c r="H50">
        <v>1</v>
      </c>
      <c r="I50">
        <v>1</v>
      </c>
      <c r="J50">
        <v>30001</v>
      </c>
      <c r="K50">
        <v>99</v>
      </c>
      <c r="L50" t="s">
        <v>65</v>
      </c>
      <c r="M50">
        <v>0</v>
      </c>
      <c r="N50" s="1">
        <v>50294.22</v>
      </c>
      <c r="O50">
        <v>0</v>
      </c>
      <c r="P50" s="1">
        <v>50294.22</v>
      </c>
      <c r="Q50">
        <v>0</v>
      </c>
      <c r="R50" s="1">
        <v>50294.22</v>
      </c>
      <c r="S50">
        <v>0</v>
      </c>
      <c r="T50">
        <v>0</v>
      </c>
      <c r="U50">
        <v>0</v>
      </c>
      <c r="V50">
        <v>0</v>
      </c>
    </row>
    <row r="51" spans="2:22" hidden="1" x14ac:dyDescent="0.25">
      <c r="B51" t="str">
        <f t="shared" si="2"/>
        <v>3</v>
      </c>
      <c r="C51">
        <v>1</v>
      </c>
      <c r="D51">
        <v>2</v>
      </c>
      <c r="E51">
        <v>1</v>
      </c>
      <c r="F51">
        <v>1</v>
      </c>
      <c r="G51">
        <v>1</v>
      </c>
      <c r="H51">
        <v>1</v>
      </c>
      <c r="I51">
        <v>4</v>
      </c>
      <c r="J51">
        <v>30002</v>
      </c>
      <c r="K51">
        <v>0</v>
      </c>
      <c r="L51" t="s">
        <v>66</v>
      </c>
      <c r="M51" s="1">
        <v>17500</v>
      </c>
      <c r="N51" s="1">
        <v>7750</v>
      </c>
      <c r="O51">
        <v>0</v>
      </c>
      <c r="P51" s="1">
        <v>25250</v>
      </c>
      <c r="Q51" s="1">
        <v>12625.95</v>
      </c>
      <c r="R51" s="1">
        <v>12624.05</v>
      </c>
      <c r="S51" s="1">
        <v>12625.95</v>
      </c>
      <c r="T51">
        <v>0</v>
      </c>
      <c r="U51">
        <v>0</v>
      </c>
      <c r="V51">
        <v>0</v>
      </c>
    </row>
    <row r="52" spans="2:22" hidden="1" x14ac:dyDescent="0.25">
      <c r="B52" t="str">
        <f t="shared" si="2"/>
        <v>3</v>
      </c>
      <c r="C52">
        <v>1</v>
      </c>
      <c r="D52">
        <v>10</v>
      </c>
      <c r="E52">
        <v>1</v>
      </c>
      <c r="F52">
        <v>1</v>
      </c>
      <c r="G52">
        <v>1</v>
      </c>
      <c r="H52">
        <v>1</v>
      </c>
      <c r="I52">
        <v>4</v>
      </c>
      <c r="J52">
        <v>30003</v>
      </c>
      <c r="K52">
        <v>0</v>
      </c>
      <c r="L52" t="s">
        <v>67</v>
      </c>
      <c r="M52" s="1">
        <v>67126.509999999995</v>
      </c>
      <c r="N52" s="1">
        <v>-27517.39</v>
      </c>
      <c r="O52">
        <v>0</v>
      </c>
      <c r="P52" s="1">
        <v>39609.120000000003</v>
      </c>
      <c r="Q52" s="1">
        <v>39609.120000000003</v>
      </c>
      <c r="R52">
        <v>0</v>
      </c>
      <c r="S52" s="1">
        <v>39609.120000000003</v>
      </c>
      <c r="T52" s="1">
        <v>62590.21</v>
      </c>
      <c r="U52" s="1">
        <v>56948.39</v>
      </c>
      <c r="V52" s="1">
        <v>7728.76</v>
      </c>
    </row>
    <row r="53" spans="2:22" hidden="1" x14ac:dyDescent="0.25">
      <c r="B53" t="str">
        <f t="shared" si="2"/>
        <v>3</v>
      </c>
      <c r="C53">
        <v>1</v>
      </c>
      <c r="D53">
        <v>10</v>
      </c>
      <c r="E53">
        <v>1</v>
      </c>
      <c r="F53">
        <v>10</v>
      </c>
      <c r="G53">
        <v>2</v>
      </c>
      <c r="H53">
        <v>1</v>
      </c>
      <c r="I53">
        <v>1</v>
      </c>
      <c r="J53">
        <v>30003</v>
      </c>
      <c r="K53">
        <v>99</v>
      </c>
      <c r="L53" t="s">
        <v>68</v>
      </c>
      <c r="M53">
        <v>0</v>
      </c>
      <c r="N53" s="1">
        <v>27517.39</v>
      </c>
      <c r="O53">
        <v>0</v>
      </c>
      <c r="P53" s="1">
        <v>27517.39</v>
      </c>
      <c r="Q53">
        <v>0</v>
      </c>
      <c r="R53" s="1">
        <v>27517.39</v>
      </c>
      <c r="S53">
        <v>0</v>
      </c>
      <c r="T53">
        <v>0</v>
      </c>
      <c r="U53">
        <v>0</v>
      </c>
      <c r="V53">
        <v>0</v>
      </c>
    </row>
    <row r="54" spans="2:22" hidden="1" x14ac:dyDescent="0.25">
      <c r="B54" t="str">
        <f t="shared" si="2"/>
        <v>3</v>
      </c>
      <c r="C54">
        <v>1</v>
      </c>
      <c r="D54">
        <v>10</v>
      </c>
      <c r="E54">
        <v>1</v>
      </c>
      <c r="F54">
        <v>1</v>
      </c>
      <c r="G54">
        <v>1</v>
      </c>
      <c r="H54">
        <v>1</v>
      </c>
      <c r="I54">
        <v>3</v>
      </c>
      <c r="J54">
        <v>30004</v>
      </c>
      <c r="K54">
        <v>0</v>
      </c>
      <c r="L54" t="s">
        <v>69</v>
      </c>
      <c r="M54" s="1">
        <v>34253.46</v>
      </c>
      <c r="N54" s="1">
        <v>-7902.79</v>
      </c>
      <c r="O54">
        <v>0</v>
      </c>
      <c r="P54" s="1">
        <v>26350.67</v>
      </c>
      <c r="Q54" s="1">
        <v>26350.3</v>
      </c>
      <c r="R54">
        <v>0.37</v>
      </c>
      <c r="S54" s="1">
        <v>26350.3</v>
      </c>
      <c r="T54">
        <v>0</v>
      </c>
      <c r="U54">
        <v>0</v>
      </c>
      <c r="V54">
        <v>0</v>
      </c>
    </row>
    <row r="55" spans="2:22" hidden="1" x14ac:dyDescent="0.25">
      <c r="B55" t="str">
        <f t="shared" si="2"/>
        <v>3</v>
      </c>
      <c r="C55">
        <v>1</v>
      </c>
      <c r="D55">
        <v>10</v>
      </c>
      <c r="E55">
        <v>1</v>
      </c>
      <c r="F55">
        <v>10</v>
      </c>
      <c r="G55">
        <v>2</v>
      </c>
      <c r="H55">
        <v>1</v>
      </c>
      <c r="I55">
        <v>1</v>
      </c>
      <c r="J55">
        <v>30004</v>
      </c>
      <c r="K55">
        <v>99</v>
      </c>
      <c r="L55" t="s">
        <v>70</v>
      </c>
      <c r="M55">
        <v>0</v>
      </c>
      <c r="N55" s="1">
        <v>7902.79</v>
      </c>
      <c r="O55">
        <v>0</v>
      </c>
      <c r="P55" s="1">
        <v>7902.79</v>
      </c>
      <c r="Q55">
        <v>0</v>
      </c>
      <c r="R55" s="1">
        <v>7902.79</v>
      </c>
      <c r="S55">
        <v>0</v>
      </c>
      <c r="T55">
        <v>0</v>
      </c>
      <c r="U55">
        <v>0</v>
      </c>
      <c r="V55">
        <v>0</v>
      </c>
    </row>
    <row r="56" spans="2:22" hidden="1" x14ac:dyDescent="0.25">
      <c r="B56" t="str">
        <f t="shared" si="2"/>
        <v>3</v>
      </c>
      <c r="C56">
        <v>1</v>
      </c>
      <c r="D56">
        <v>10</v>
      </c>
      <c r="E56">
        <v>1</v>
      </c>
      <c r="F56">
        <v>3</v>
      </c>
      <c r="G56">
        <v>1</v>
      </c>
      <c r="H56">
        <v>2</v>
      </c>
      <c r="I56">
        <v>1</v>
      </c>
      <c r="J56">
        <v>31001</v>
      </c>
      <c r="K56">
        <v>0</v>
      </c>
      <c r="L56" t="s">
        <v>71</v>
      </c>
      <c r="M56" s="1">
        <v>1000</v>
      </c>
      <c r="N56">
        <v>0</v>
      </c>
      <c r="O56">
        <v>0</v>
      </c>
      <c r="P56" s="1">
        <v>1000</v>
      </c>
      <c r="Q56">
        <v>149.74</v>
      </c>
      <c r="R56">
        <v>850.26</v>
      </c>
      <c r="S56">
        <v>0</v>
      </c>
      <c r="T56">
        <v>0</v>
      </c>
      <c r="U56">
        <v>0</v>
      </c>
      <c r="V56">
        <v>0</v>
      </c>
    </row>
    <row r="57" spans="2:22" hidden="1" x14ac:dyDescent="0.25">
      <c r="B57" t="str">
        <f t="shared" ref="B57:B82" si="3">"3"</f>
        <v>3</v>
      </c>
      <c r="C57">
        <v>1</v>
      </c>
      <c r="D57">
        <v>10</v>
      </c>
      <c r="E57">
        <v>1</v>
      </c>
      <c r="F57">
        <v>3</v>
      </c>
      <c r="G57">
        <v>2</v>
      </c>
      <c r="H57">
        <v>13</v>
      </c>
      <c r="I57">
        <v>5</v>
      </c>
      <c r="J57">
        <v>31002</v>
      </c>
      <c r="K57">
        <v>0</v>
      </c>
      <c r="L57" t="s">
        <v>72</v>
      </c>
      <c r="M57">
        <v>0</v>
      </c>
      <c r="N57" s="1">
        <v>12786</v>
      </c>
      <c r="O57">
        <v>0</v>
      </c>
      <c r="P57" s="1">
        <v>12786</v>
      </c>
      <c r="Q57" s="1">
        <v>12786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2:22" hidden="1" x14ac:dyDescent="0.25">
      <c r="B58" t="str">
        <f t="shared" si="3"/>
        <v>3</v>
      </c>
      <c r="C58">
        <v>1</v>
      </c>
      <c r="D58">
        <v>10</v>
      </c>
      <c r="E58">
        <v>1</v>
      </c>
      <c r="F58">
        <v>1</v>
      </c>
      <c r="G58">
        <v>2</v>
      </c>
      <c r="H58">
        <v>2</v>
      </c>
      <c r="I58">
        <v>999</v>
      </c>
      <c r="J58">
        <v>32002</v>
      </c>
      <c r="K58">
        <v>0</v>
      </c>
      <c r="L58" t="s">
        <v>73</v>
      </c>
      <c r="M58" s="1">
        <v>15000</v>
      </c>
      <c r="N58" s="1">
        <v>-4220.21</v>
      </c>
      <c r="O58">
        <v>0</v>
      </c>
      <c r="P58" s="1">
        <v>10779.79</v>
      </c>
      <c r="Q58" s="1">
        <v>9863.67</v>
      </c>
      <c r="R58">
        <v>916.12</v>
      </c>
      <c r="S58" s="1">
        <v>9863.67</v>
      </c>
      <c r="T58" s="1">
        <v>2202.9299999999998</v>
      </c>
      <c r="U58" s="1">
        <v>2202.9299999999998</v>
      </c>
      <c r="V58" s="1">
        <v>2202.9299999999998</v>
      </c>
    </row>
    <row r="59" spans="2:22" hidden="1" x14ac:dyDescent="0.25">
      <c r="B59" t="str">
        <f t="shared" si="3"/>
        <v>3</v>
      </c>
      <c r="C59">
        <v>1</v>
      </c>
      <c r="D59">
        <v>10</v>
      </c>
      <c r="E59">
        <v>1</v>
      </c>
      <c r="F59">
        <v>10</v>
      </c>
      <c r="G59">
        <v>2</v>
      </c>
      <c r="H59">
        <v>1</v>
      </c>
      <c r="I59">
        <v>1</v>
      </c>
      <c r="J59">
        <v>32002</v>
      </c>
      <c r="K59">
        <v>99</v>
      </c>
      <c r="L59" t="s">
        <v>74</v>
      </c>
      <c r="M59">
        <v>0</v>
      </c>
      <c r="N59" s="1">
        <v>4220.21</v>
      </c>
      <c r="O59">
        <v>0</v>
      </c>
      <c r="P59" s="1">
        <v>4220.21</v>
      </c>
      <c r="Q59">
        <v>0</v>
      </c>
      <c r="R59" s="1">
        <v>4220.21</v>
      </c>
      <c r="S59">
        <v>0</v>
      </c>
      <c r="T59">
        <v>0</v>
      </c>
      <c r="U59">
        <v>0</v>
      </c>
      <c r="V59">
        <v>0</v>
      </c>
    </row>
    <row r="60" spans="2:22" hidden="1" x14ac:dyDescent="0.25">
      <c r="B60" t="str">
        <f t="shared" si="3"/>
        <v>3</v>
      </c>
      <c r="C60">
        <v>1</v>
      </c>
      <c r="D60">
        <v>10</v>
      </c>
      <c r="E60">
        <v>1</v>
      </c>
      <c r="F60">
        <v>3</v>
      </c>
      <c r="G60">
        <v>2</v>
      </c>
      <c r="H60">
        <v>99</v>
      </c>
      <c r="I60">
        <v>5</v>
      </c>
      <c r="J60">
        <v>32004</v>
      </c>
      <c r="K60">
        <v>0</v>
      </c>
      <c r="L60" t="s">
        <v>75</v>
      </c>
      <c r="M60" s="1">
        <v>4000</v>
      </c>
      <c r="N60" s="1">
        <v>-2000</v>
      </c>
      <c r="O60">
        <v>0</v>
      </c>
      <c r="P60" s="1">
        <v>2000</v>
      </c>
      <c r="Q60" s="1">
        <v>1500</v>
      </c>
      <c r="R60">
        <v>500</v>
      </c>
      <c r="S60">
        <v>800</v>
      </c>
      <c r="T60">
        <v>0</v>
      </c>
      <c r="U60">
        <v>0</v>
      </c>
      <c r="V60">
        <v>0</v>
      </c>
    </row>
    <row r="61" spans="2:22" hidden="1" x14ac:dyDescent="0.25">
      <c r="B61" t="str">
        <f t="shared" si="3"/>
        <v>3</v>
      </c>
      <c r="C61">
        <v>1</v>
      </c>
      <c r="D61">
        <v>10</v>
      </c>
      <c r="E61">
        <v>1</v>
      </c>
      <c r="F61">
        <v>2</v>
      </c>
      <c r="G61">
        <v>1</v>
      </c>
      <c r="H61">
        <v>1</v>
      </c>
      <c r="I61">
        <v>1</v>
      </c>
      <c r="J61">
        <v>35002</v>
      </c>
      <c r="K61">
        <v>0</v>
      </c>
      <c r="L61" t="s">
        <v>76</v>
      </c>
      <c r="M61" s="1">
        <v>154000</v>
      </c>
      <c r="N61" s="1">
        <v>-19100</v>
      </c>
      <c r="O61">
        <v>0</v>
      </c>
      <c r="P61" s="1">
        <v>134900</v>
      </c>
      <c r="Q61" s="1">
        <v>134205.04999999999</v>
      </c>
      <c r="R61">
        <v>694.95</v>
      </c>
      <c r="S61" s="1">
        <v>134205.04999999999</v>
      </c>
      <c r="T61">
        <v>281.91000000000003</v>
      </c>
      <c r="U61">
        <v>281.91000000000003</v>
      </c>
      <c r="V61">
        <v>281.91000000000003</v>
      </c>
    </row>
    <row r="62" spans="2:22" hidden="1" x14ac:dyDescent="0.25">
      <c r="B62" t="str">
        <f t="shared" si="3"/>
        <v>3</v>
      </c>
      <c r="C62">
        <v>20</v>
      </c>
      <c r="D62">
        <v>3</v>
      </c>
      <c r="E62">
        <v>1</v>
      </c>
      <c r="F62">
        <v>1</v>
      </c>
      <c r="G62">
        <v>1</v>
      </c>
      <c r="H62">
        <v>1</v>
      </c>
      <c r="I62">
        <v>1</v>
      </c>
      <c r="J62">
        <v>35602</v>
      </c>
      <c r="K62">
        <v>0</v>
      </c>
      <c r="L62" t="s">
        <v>77</v>
      </c>
      <c r="M62" s="1">
        <v>54343</v>
      </c>
      <c r="N62">
        <v>0</v>
      </c>
      <c r="O62">
        <v>0</v>
      </c>
      <c r="P62" s="1">
        <v>54343</v>
      </c>
      <c r="Q62">
        <v>0</v>
      </c>
      <c r="R62" s="1">
        <v>54343</v>
      </c>
      <c r="S62">
        <v>0</v>
      </c>
      <c r="T62">
        <v>0</v>
      </c>
      <c r="U62">
        <v>0</v>
      </c>
      <c r="V62">
        <v>0</v>
      </c>
    </row>
    <row r="63" spans="2:22" hidden="1" x14ac:dyDescent="0.25">
      <c r="B63" t="str">
        <f t="shared" si="3"/>
        <v>3</v>
      </c>
      <c r="C63">
        <v>20</v>
      </c>
      <c r="D63">
        <v>3</v>
      </c>
      <c r="E63">
        <v>1</v>
      </c>
      <c r="F63">
        <v>3</v>
      </c>
      <c r="G63">
        <v>2</v>
      </c>
      <c r="H63">
        <v>1</v>
      </c>
      <c r="I63">
        <v>1</v>
      </c>
      <c r="J63">
        <v>35704</v>
      </c>
      <c r="K63">
        <v>0</v>
      </c>
      <c r="L63" t="s">
        <v>78</v>
      </c>
      <c r="M63" s="1">
        <v>1464.16</v>
      </c>
      <c r="N63">
        <v>0</v>
      </c>
      <c r="O63">
        <v>0</v>
      </c>
      <c r="P63" s="1">
        <v>1464.16</v>
      </c>
      <c r="Q63">
        <v>0</v>
      </c>
      <c r="R63" s="1">
        <v>1464.16</v>
      </c>
      <c r="S63">
        <v>0</v>
      </c>
      <c r="T63">
        <v>0</v>
      </c>
      <c r="U63">
        <v>0</v>
      </c>
      <c r="V63">
        <v>0</v>
      </c>
    </row>
    <row r="64" spans="2:22" hidden="1" x14ac:dyDescent="0.25">
      <c r="B64" t="str">
        <f t="shared" si="3"/>
        <v>3</v>
      </c>
      <c r="C64">
        <v>3</v>
      </c>
      <c r="D64">
        <v>1</v>
      </c>
      <c r="E64">
        <v>1</v>
      </c>
      <c r="F64">
        <v>1</v>
      </c>
      <c r="G64">
        <v>1</v>
      </c>
      <c r="H64">
        <v>1</v>
      </c>
      <c r="I64">
        <v>2</v>
      </c>
      <c r="J64">
        <v>37001</v>
      </c>
      <c r="K64">
        <v>0</v>
      </c>
      <c r="L64" t="s">
        <v>79</v>
      </c>
      <c r="M64" s="1">
        <v>140519</v>
      </c>
      <c r="N64" s="1">
        <v>-7000</v>
      </c>
      <c r="O64">
        <v>0</v>
      </c>
      <c r="P64" s="1">
        <v>133519</v>
      </c>
      <c r="Q64" s="1">
        <v>115333.86</v>
      </c>
      <c r="R64" s="1">
        <v>18185.14</v>
      </c>
      <c r="S64" s="1">
        <v>115333.86</v>
      </c>
      <c r="T64">
        <v>0</v>
      </c>
      <c r="U64">
        <v>0</v>
      </c>
      <c r="V64">
        <v>0</v>
      </c>
    </row>
    <row r="65" spans="2:22" hidden="1" x14ac:dyDescent="0.25">
      <c r="B65" t="str">
        <f t="shared" si="3"/>
        <v>3</v>
      </c>
      <c r="C65">
        <v>3</v>
      </c>
      <c r="D65">
        <v>1</v>
      </c>
      <c r="E65">
        <v>1</v>
      </c>
      <c r="F65">
        <v>1</v>
      </c>
      <c r="G65">
        <v>2</v>
      </c>
      <c r="H65">
        <v>1</v>
      </c>
      <c r="I65">
        <v>1</v>
      </c>
      <c r="J65">
        <v>37002</v>
      </c>
      <c r="K65">
        <v>0</v>
      </c>
      <c r="L65" t="s">
        <v>80</v>
      </c>
      <c r="M65" s="1">
        <v>48428</v>
      </c>
      <c r="N65">
        <v>0</v>
      </c>
      <c r="O65">
        <v>0</v>
      </c>
      <c r="P65" s="1">
        <v>48428</v>
      </c>
      <c r="Q65" s="1">
        <v>41209.57</v>
      </c>
      <c r="R65" s="1">
        <v>7218.43</v>
      </c>
      <c r="S65" s="1">
        <v>41209.57</v>
      </c>
      <c r="T65">
        <v>0</v>
      </c>
      <c r="U65">
        <v>0</v>
      </c>
      <c r="V65">
        <v>0</v>
      </c>
    </row>
    <row r="66" spans="2:22" hidden="1" x14ac:dyDescent="0.25">
      <c r="B66" t="str">
        <f t="shared" si="3"/>
        <v>3</v>
      </c>
      <c r="C66">
        <v>3</v>
      </c>
      <c r="D66">
        <v>1</v>
      </c>
      <c r="E66">
        <v>1</v>
      </c>
      <c r="F66">
        <v>1</v>
      </c>
      <c r="G66">
        <v>2</v>
      </c>
      <c r="H66">
        <v>1</v>
      </c>
      <c r="I66">
        <v>2</v>
      </c>
      <c r="J66">
        <v>37201</v>
      </c>
      <c r="K66">
        <v>0</v>
      </c>
      <c r="L66" t="s">
        <v>81</v>
      </c>
      <c r="M66" s="1">
        <v>10000</v>
      </c>
      <c r="N66" s="1">
        <v>8286.08</v>
      </c>
      <c r="O66">
        <v>0</v>
      </c>
      <c r="P66" s="1">
        <v>18286.080000000002</v>
      </c>
      <c r="Q66" s="1">
        <v>14522.82</v>
      </c>
      <c r="R66" s="1">
        <v>3763.26</v>
      </c>
      <c r="S66" s="1">
        <v>8286</v>
      </c>
      <c r="T66">
        <v>0</v>
      </c>
      <c r="U66">
        <v>0</v>
      </c>
      <c r="V66">
        <v>0</v>
      </c>
    </row>
    <row r="67" spans="2:22" hidden="1" x14ac:dyDescent="0.25">
      <c r="B67" t="str">
        <f t="shared" si="3"/>
        <v>3</v>
      </c>
      <c r="C67">
        <v>4</v>
      </c>
      <c r="D67">
        <v>1</v>
      </c>
      <c r="E67">
        <v>1</v>
      </c>
      <c r="F67">
        <v>1</v>
      </c>
      <c r="G67">
        <v>1</v>
      </c>
      <c r="H67">
        <v>1</v>
      </c>
      <c r="I67">
        <v>2</v>
      </c>
      <c r="J67">
        <v>55801</v>
      </c>
      <c r="K67">
        <v>0</v>
      </c>
      <c r="L67" t="s">
        <v>82</v>
      </c>
      <c r="M67" s="1">
        <v>23000</v>
      </c>
      <c r="N67">
        <v>0</v>
      </c>
      <c r="O67">
        <v>0</v>
      </c>
      <c r="P67" s="1">
        <v>23000</v>
      </c>
      <c r="Q67" s="1">
        <v>22396.58</v>
      </c>
      <c r="R67">
        <v>603.41999999999996</v>
      </c>
      <c r="S67" s="1">
        <v>22396.58</v>
      </c>
      <c r="T67">
        <v>0</v>
      </c>
      <c r="U67">
        <v>0</v>
      </c>
      <c r="V67">
        <v>0</v>
      </c>
    </row>
    <row r="68" spans="2:22" hidden="1" x14ac:dyDescent="0.25">
      <c r="B68" t="str">
        <f t="shared" si="3"/>
        <v>3</v>
      </c>
      <c r="C68">
        <v>4</v>
      </c>
      <c r="D68">
        <v>1</v>
      </c>
      <c r="E68">
        <v>1</v>
      </c>
      <c r="F68">
        <v>1</v>
      </c>
      <c r="G68">
        <v>2</v>
      </c>
      <c r="H68">
        <v>1</v>
      </c>
      <c r="I68">
        <v>1</v>
      </c>
      <c r="J68">
        <v>55802</v>
      </c>
      <c r="K68">
        <v>0</v>
      </c>
      <c r="L68" t="s">
        <v>83</v>
      </c>
      <c r="M68" s="1">
        <v>7000</v>
      </c>
      <c r="N68" s="1">
        <v>1200</v>
      </c>
      <c r="O68">
        <v>0</v>
      </c>
      <c r="P68" s="1">
        <v>8200</v>
      </c>
      <c r="Q68" s="1">
        <v>8175.41</v>
      </c>
      <c r="R68">
        <v>24.59</v>
      </c>
      <c r="S68" s="1">
        <v>8175.41</v>
      </c>
      <c r="T68">
        <v>0</v>
      </c>
      <c r="U68">
        <v>0</v>
      </c>
      <c r="V68">
        <v>0</v>
      </c>
    </row>
    <row r="69" spans="2:22" hidden="1" x14ac:dyDescent="0.25">
      <c r="B69" t="str">
        <f t="shared" si="3"/>
        <v>3</v>
      </c>
      <c r="C69">
        <v>5</v>
      </c>
      <c r="D69">
        <v>2</v>
      </c>
      <c r="E69">
        <v>1</v>
      </c>
      <c r="F69">
        <v>1</v>
      </c>
      <c r="G69">
        <v>1</v>
      </c>
      <c r="H69">
        <v>1</v>
      </c>
      <c r="I69">
        <v>2</v>
      </c>
      <c r="J69">
        <v>58001</v>
      </c>
      <c r="K69">
        <v>0</v>
      </c>
      <c r="L69" t="s">
        <v>84</v>
      </c>
      <c r="M69" s="1">
        <v>61164</v>
      </c>
      <c r="N69" s="1">
        <v>-12000</v>
      </c>
      <c r="O69">
        <v>0</v>
      </c>
      <c r="P69" s="1">
        <v>49164</v>
      </c>
      <c r="Q69" s="1">
        <v>43632.92</v>
      </c>
      <c r="R69" s="1">
        <v>5531.08</v>
      </c>
      <c r="S69" s="1">
        <v>43632.92</v>
      </c>
      <c r="T69">
        <v>0</v>
      </c>
      <c r="U69">
        <v>0</v>
      </c>
      <c r="V69">
        <v>0</v>
      </c>
    </row>
    <row r="70" spans="2:22" hidden="1" x14ac:dyDescent="0.25">
      <c r="B70" t="str">
        <f t="shared" si="3"/>
        <v>3</v>
      </c>
      <c r="C70">
        <v>5</v>
      </c>
      <c r="D70">
        <v>2</v>
      </c>
      <c r="E70">
        <v>1</v>
      </c>
      <c r="F70">
        <v>1</v>
      </c>
      <c r="G70">
        <v>2</v>
      </c>
      <c r="H70">
        <v>1</v>
      </c>
      <c r="I70">
        <v>1</v>
      </c>
      <c r="J70">
        <v>58002</v>
      </c>
      <c r="K70">
        <v>0</v>
      </c>
      <c r="L70" t="s">
        <v>85</v>
      </c>
      <c r="M70" s="1">
        <v>19009</v>
      </c>
      <c r="N70" s="1">
        <v>-4000</v>
      </c>
      <c r="O70">
        <v>0</v>
      </c>
      <c r="P70" s="1">
        <v>15009</v>
      </c>
      <c r="Q70" s="1">
        <v>14083.43</v>
      </c>
      <c r="R70">
        <v>925.57</v>
      </c>
      <c r="S70" s="1">
        <v>14083.43</v>
      </c>
      <c r="T70">
        <v>0</v>
      </c>
      <c r="U70">
        <v>0</v>
      </c>
      <c r="V70">
        <v>0</v>
      </c>
    </row>
    <row r="71" spans="2:22" hidden="1" x14ac:dyDescent="0.25">
      <c r="B71" t="str">
        <f t="shared" si="3"/>
        <v>3</v>
      </c>
      <c r="C71">
        <v>10</v>
      </c>
      <c r="D71">
        <v>5</v>
      </c>
      <c r="E71">
        <v>1</v>
      </c>
      <c r="F71">
        <v>1</v>
      </c>
      <c r="G71">
        <v>1</v>
      </c>
      <c r="H71">
        <v>1</v>
      </c>
      <c r="I71">
        <v>2</v>
      </c>
      <c r="J71">
        <v>72001</v>
      </c>
      <c r="K71">
        <v>0</v>
      </c>
      <c r="L71" t="s">
        <v>86</v>
      </c>
      <c r="M71" s="1">
        <v>100998</v>
      </c>
      <c r="N71" s="1">
        <v>-12000</v>
      </c>
      <c r="O71">
        <v>0</v>
      </c>
      <c r="P71" s="1">
        <v>88998</v>
      </c>
      <c r="Q71" s="1">
        <v>82666.23</v>
      </c>
      <c r="R71" s="1">
        <v>6331.77</v>
      </c>
      <c r="S71" s="1">
        <v>82666.23</v>
      </c>
      <c r="T71">
        <v>0</v>
      </c>
      <c r="U71">
        <v>0</v>
      </c>
      <c r="V71">
        <v>0</v>
      </c>
    </row>
    <row r="72" spans="2:22" hidden="1" x14ac:dyDescent="0.25">
      <c r="B72" t="str">
        <f t="shared" si="3"/>
        <v>3</v>
      </c>
      <c r="C72">
        <v>10</v>
      </c>
      <c r="D72">
        <v>5</v>
      </c>
      <c r="E72">
        <v>1</v>
      </c>
      <c r="F72">
        <v>1</v>
      </c>
      <c r="G72">
        <v>2</v>
      </c>
      <c r="H72">
        <v>1</v>
      </c>
      <c r="I72">
        <v>1</v>
      </c>
      <c r="J72">
        <v>72002</v>
      </c>
      <c r="K72">
        <v>0</v>
      </c>
      <c r="L72" t="s">
        <v>87</v>
      </c>
      <c r="M72" s="1">
        <v>35319</v>
      </c>
      <c r="N72">
        <v>0</v>
      </c>
      <c r="O72">
        <v>0</v>
      </c>
      <c r="P72" s="1">
        <v>35319</v>
      </c>
      <c r="Q72" s="1">
        <v>35319</v>
      </c>
      <c r="R72">
        <v>0</v>
      </c>
      <c r="S72" s="1">
        <v>35319</v>
      </c>
      <c r="T72">
        <v>0</v>
      </c>
      <c r="U72">
        <v>0</v>
      </c>
      <c r="V72">
        <v>0</v>
      </c>
    </row>
    <row r="73" spans="2:22" hidden="1" x14ac:dyDescent="0.25">
      <c r="B73" t="str">
        <f t="shared" si="3"/>
        <v>3</v>
      </c>
      <c r="C73">
        <v>1</v>
      </c>
      <c r="D73">
        <v>10</v>
      </c>
      <c r="E73">
        <v>1</v>
      </c>
      <c r="F73">
        <v>3</v>
      </c>
      <c r="G73">
        <v>2</v>
      </c>
      <c r="H73">
        <v>18</v>
      </c>
      <c r="I73">
        <v>1</v>
      </c>
      <c r="J73">
        <v>74003</v>
      </c>
      <c r="K73">
        <v>0</v>
      </c>
      <c r="L73" t="s">
        <v>88</v>
      </c>
      <c r="M73" s="1">
        <v>3500</v>
      </c>
      <c r="N73">
        <v>0</v>
      </c>
      <c r="O73">
        <v>0</v>
      </c>
      <c r="P73" s="1">
        <v>3500</v>
      </c>
      <c r="Q73" s="1">
        <v>2600</v>
      </c>
      <c r="R73">
        <v>900</v>
      </c>
      <c r="S73">
        <v>0</v>
      </c>
      <c r="T73">
        <v>924.5</v>
      </c>
      <c r="U73">
        <v>247.5</v>
      </c>
      <c r="V73">
        <v>247.5</v>
      </c>
    </row>
    <row r="74" spans="2:22" hidden="1" x14ac:dyDescent="0.25">
      <c r="B74" t="str">
        <f t="shared" si="3"/>
        <v>3</v>
      </c>
      <c r="C74">
        <v>8</v>
      </c>
      <c r="D74">
        <v>1</v>
      </c>
      <c r="E74">
        <v>1</v>
      </c>
      <c r="F74">
        <v>1</v>
      </c>
      <c r="G74">
        <v>1</v>
      </c>
      <c r="H74">
        <v>1</v>
      </c>
      <c r="I74">
        <v>2</v>
      </c>
      <c r="J74">
        <v>80001</v>
      </c>
      <c r="K74">
        <v>0</v>
      </c>
      <c r="L74" t="s">
        <v>89</v>
      </c>
      <c r="M74" s="1">
        <v>114357</v>
      </c>
      <c r="N74" s="1">
        <v>-10000</v>
      </c>
      <c r="O74">
        <v>0</v>
      </c>
      <c r="P74" s="1">
        <v>104357</v>
      </c>
      <c r="Q74" s="1">
        <v>100197.64</v>
      </c>
      <c r="R74" s="1">
        <v>4159.3599999999997</v>
      </c>
      <c r="S74" s="1">
        <v>100197.64</v>
      </c>
      <c r="T74">
        <v>746.11</v>
      </c>
      <c r="U74">
        <v>0</v>
      </c>
      <c r="V74">
        <v>0</v>
      </c>
    </row>
    <row r="75" spans="2:22" hidden="1" x14ac:dyDescent="0.25">
      <c r="B75" t="str">
        <f t="shared" si="3"/>
        <v>3</v>
      </c>
      <c r="C75">
        <v>8</v>
      </c>
      <c r="D75">
        <v>1</v>
      </c>
      <c r="E75">
        <v>1</v>
      </c>
      <c r="F75">
        <v>1</v>
      </c>
      <c r="G75">
        <v>2</v>
      </c>
      <c r="H75">
        <v>1</v>
      </c>
      <c r="I75">
        <v>1</v>
      </c>
      <c r="J75">
        <v>80002</v>
      </c>
      <c r="K75">
        <v>0</v>
      </c>
      <c r="L75" t="s">
        <v>90</v>
      </c>
      <c r="M75" s="1">
        <v>35383</v>
      </c>
      <c r="N75" s="1">
        <v>-2000</v>
      </c>
      <c r="O75">
        <v>0</v>
      </c>
      <c r="P75" s="1">
        <v>33383</v>
      </c>
      <c r="Q75" s="1">
        <v>30108.5</v>
      </c>
      <c r="R75" s="1">
        <v>3274.5</v>
      </c>
      <c r="S75" s="1">
        <v>30108.5</v>
      </c>
      <c r="T75">
        <v>0</v>
      </c>
      <c r="U75">
        <v>0</v>
      </c>
      <c r="V75">
        <v>0</v>
      </c>
    </row>
    <row r="76" spans="2:22" hidden="1" x14ac:dyDescent="0.25">
      <c r="B76" t="str">
        <f t="shared" si="3"/>
        <v>3</v>
      </c>
      <c r="C76">
        <v>12</v>
      </c>
      <c r="D76">
        <v>7</v>
      </c>
      <c r="E76">
        <v>1</v>
      </c>
      <c r="F76">
        <v>1</v>
      </c>
      <c r="G76">
        <v>1</v>
      </c>
      <c r="H76">
        <v>1</v>
      </c>
      <c r="I76">
        <v>2</v>
      </c>
      <c r="J76">
        <v>104001</v>
      </c>
      <c r="K76">
        <v>0</v>
      </c>
      <c r="L76" t="s">
        <v>91</v>
      </c>
      <c r="M76" s="1">
        <v>116500</v>
      </c>
      <c r="N76">
        <v>0</v>
      </c>
      <c r="O76">
        <v>0</v>
      </c>
      <c r="P76" s="1">
        <v>116500</v>
      </c>
      <c r="Q76" s="1">
        <v>115542.51</v>
      </c>
      <c r="R76">
        <v>957.49</v>
      </c>
      <c r="S76" s="1">
        <v>115542.51</v>
      </c>
      <c r="T76">
        <v>0</v>
      </c>
      <c r="U76">
        <v>0</v>
      </c>
      <c r="V76">
        <v>0</v>
      </c>
    </row>
    <row r="77" spans="2:22" hidden="1" x14ac:dyDescent="0.25">
      <c r="B77" t="str">
        <f t="shared" si="3"/>
        <v>3</v>
      </c>
      <c r="C77">
        <v>12</v>
      </c>
      <c r="D77">
        <v>7</v>
      </c>
      <c r="E77">
        <v>1</v>
      </c>
      <c r="F77">
        <v>1</v>
      </c>
      <c r="G77">
        <v>2</v>
      </c>
      <c r="H77">
        <v>1</v>
      </c>
      <c r="I77">
        <v>1</v>
      </c>
      <c r="J77">
        <v>104002</v>
      </c>
      <c r="K77">
        <v>0</v>
      </c>
      <c r="L77" t="s">
        <v>92</v>
      </c>
      <c r="M77" s="1">
        <v>37700</v>
      </c>
      <c r="N77" s="1">
        <v>2500</v>
      </c>
      <c r="O77">
        <v>0</v>
      </c>
      <c r="P77" s="1">
        <v>40200</v>
      </c>
      <c r="Q77" s="1">
        <v>38881.49</v>
      </c>
      <c r="R77" s="1">
        <v>1318.51</v>
      </c>
      <c r="S77" s="1">
        <v>38881.49</v>
      </c>
      <c r="T77">
        <v>0</v>
      </c>
      <c r="U77">
        <v>0</v>
      </c>
      <c r="V77">
        <v>0</v>
      </c>
    </row>
    <row r="78" spans="2:22" hidden="1" x14ac:dyDescent="0.25">
      <c r="B78" t="str">
        <f t="shared" si="3"/>
        <v>3</v>
      </c>
      <c r="C78">
        <v>99</v>
      </c>
      <c r="D78">
        <v>1</v>
      </c>
      <c r="E78">
        <v>7</v>
      </c>
      <c r="F78">
        <v>1</v>
      </c>
      <c r="G78">
        <v>2</v>
      </c>
      <c r="H78">
        <v>2</v>
      </c>
      <c r="I78">
        <v>1</v>
      </c>
      <c r="J78">
        <v>142001</v>
      </c>
      <c r="K78">
        <v>0</v>
      </c>
      <c r="L78" t="s">
        <v>93</v>
      </c>
      <c r="M78" s="1">
        <v>210000</v>
      </c>
      <c r="N78">
        <v>0</v>
      </c>
      <c r="O78">
        <v>0</v>
      </c>
      <c r="P78" s="1">
        <v>210000</v>
      </c>
      <c r="Q78" s="1">
        <v>156324.01999999999</v>
      </c>
      <c r="R78" s="1">
        <v>53675.98</v>
      </c>
      <c r="S78" s="1">
        <v>156324.01999999999</v>
      </c>
      <c r="T78">
        <v>0</v>
      </c>
      <c r="U78">
        <v>0</v>
      </c>
      <c r="V78">
        <v>0</v>
      </c>
    </row>
    <row r="79" spans="2:22" hidden="1" x14ac:dyDescent="0.25">
      <c r="B79" t="str">
        <f t="shared" si="3"/>
        <v>3</v>
      </c>
      <c r="C79">
        <v>99</v>
      </c>
      <c r="D79">
        <v>1</v>
      </c>
      <c r="E79">
        <v>7</v>
      </c>
      <c r="F79">
        <v>1</v>
      </c>
      <c r="G79">
        <v>2</v>
      </c>
      <c r="H79">
        <v>1</v>
      </c>
      <c r="I79">
        <v>1</v>
      </c>
      <c r="J79">
        <v>143001</v>
      </c>
      <c r="K79">
        <v>0</v>
      </c>
      <c r="L79" t="s">
        <v>94</v>
      </c>
      <c r="M79" s="1">
        <v>350000</v>
      </c>
      <c r="N79">
        <v>0</v>
      </c>
      <c r="O79">
        <v>0</v>
      </c>
      <c r="P79" s="1">
        <v>350000</v>
      </c>
      <c r="Q79" s="1">
        <v>309018.82</v>
      </c>
      <c r="R79" s="1">
        <v>40981.18</v>
      </c>
      <c r="S79" s="1">
        <v>309018.82</v>
      </c>
      <c r="T79">
        <v>0</v>
      </c>
      <c r="U79">
        <v>0</v>
      </c>
      <c r="V79">
        <v>0</v>
      </c>
    </row>
    <row r="80" spans="2:22" hidden="1" x14ac:dyDescent="0.25">
      <c r="B80" t="str">
        <f t="shared" si="3"/>
        <v>3</v>
      </c>
      <c r="C80">
        <v>99</v>
      </c>
      <c r="D80">
        <v>1</v>
      </c>
      <c r="E80">
        <v>7</v>
      </c>
      <c r="F80">
        <v>1</v>
      </c>
      <c r="G80">
        <v>2</v>
      </c>
      <c r="H80">
        <v>99</v>
      </c>
      <c r="I80">
        <v>999</v>
      </c>
      <c r="J80">
        <v>144001</v>
      </c>
      <c r="K80">
        <v>0</v>
      </c>
      <c r="L80" t="s">
        <v>95</v>
      </c>
      <c r="M80" s="1">
        <v>10000</v>
      </c>
      <c r="N80">
        <v>0</v>
      </c>
      <c r="O80">
        <v>0</v>
      </c>
      <c r="P80" s="1">
        <v>10000</v>
      </c>
      <c r="Q80" s="1">
        <v>5158.7700000000004</v>
      </c>
      <c r="R80" s="1">
        <v>4841.2299999999996</v>
      </c>
      <c r="S80" s="1">
        <v>5158.7700000000004</v>
      </c>
      <c r="T80">
        <v>0</v>
      </c>
      <c r="U80">
        <v>0</v>
      </c>
      <c r="V80">
        <v>0</v>
      </c>
    </row>
    <row r="81" spans="1:22" hidden="1" x14ac:dyDescent="0.25">
      <c r="B81" t="str">
        <f t="shared" si="3"/>
        <v>3</v>
      </c>
      <c r="C81">
        <v>99</v>
      </c>
      <c r="D81">
        <v>1</v>
      </c>
      <c r="E81">
        <v>7</v>
      </c>
      <c r="F81">
        <v>1</v>
      </c>
      <c r="G81">
        <v>2</v>
      </c>
      <c r="H81">
        <v>99</v>
      </c>
      <c r="I81">
        <v>999</v>
      </c>
      <c r="J81">
        <v>144002</v>
      </c>
      <c r="K81">
        <v>0</v>
      </c>
      <c r="L81" t="s">
        <v>96</v>
      </c>
      <c r="M81" s="1">
        <v>35000</v>
      </c>
      <c r="N81">
        <v>0</v>
      </c>
      <c r="O81">
        <v>0</v>
      </c>
      <c r="P81" s="1">
        <v>35000</v>
      </c>
      <c r="Q81" s="1">
        <v>20883.95</v>
      </c>
      <c r="R81" s="1">
        <v>14116.05</v>
      </c>
      <c r="S81" s="1">
        <v>16974.240000000002</v>
      </c>
      <c r="T81">
        <v>0</v>
      </c>
      <c r="U81">
        <v>0</v>
      </c>
      <c r="V81">
        <v>0</v>
      </c>
    </row>
    <row r="82" spans="1:22" hidden="1" x14ac:dyDescent="0.25">
      <c r="A82" t="s">
        <v>27</v>
      </c>
      <c r="B82" t="str">
        <f t="shared" si="3"/>
        <v>3</v>
      </c>
      <c r="J82">
        <v>0</v>
      </c>
      <c r="K82">
        <v>0</v>
      </c>
      <c r="L82" t="s">
        <v>97</v>
      </c>
      <c r="M82" s="1">
        <v>3276265.49</v>
      </c>
      <c r="N82" s="1">
        <v>-50146.879999999997</v>
      </c>
      <c r="O82">
        <v>0</v>
      </c>
      <c r="P82" s="1">
        <v>3226118.61</v>
      </c>
      <c r="Q82" s="1">
        <v>2796966.75</v>
      </c>
      <c r="R82" s="1">
        <v>429151.86</v>
      </c>
      <c r="S82" s="1">
        <v>2699912.56</v>
      </c>
      <c r="T82" s="1">
        <v>124458.48</v>
      </c>
      <c r="U82" s="1">
        <v>100858.64</v>
      </c>
      <c r="V82" s="1">
        <v>51639.01</v>
      </c>
    </row>
    <row r="83" spans="1:22" hidden="1" x14ac:dyDescent="0.25">
      <c r="B83" t="str">
        <f t="shared" ref="B83:B89" si="4">"4"</f>
        <v>4</v>
      </c>
      <c r="C83">
        <v>3</v>
      </c>
      <c r="D83">
        <v>1</v>
      </c>
      <c r="E83">
        <v>1</v>
      </c>
      <c r="F83">
        <v>3</v>
      </c>
      <c r="G83">
        <v>2</v>
      </c>
      <c r="H83">
        <v>99</v>
      </c>
      <c r="I83">
        <v>5</v>
      </c>
      <c r="J83">
        <v>37202</v>
      </c>
      <c r="K83">
        <v>0</v>
      </c>
      <c r="L83" t="s">
        <v>98</v>
      </c>
      <c r="M83" s="1">
        <v>2000</v>
      </c>
      <c r="N83">
        <v>0</v>
      </c>
      <c r="O83">
        <v>0</v>
      </c>
      <c r="P83" s="1">
        <v>2000</v>
      </c>
      <c r="Q83">
        <v>0</v>
      </c>
      <c r="R83" s="1">
        <v>2000</v>
      </c>
      <c r="S83">
        <v>0</v>
      </c>
      <c r="T83">
        <v>840</v>
      </c>
      <c r="U83">
        <v>788.7</v>
      </c>
      <c r="V83">
        <v>788.7</v>
      </c>
    </row>
    <row r="84" spans="1:22" hidden="1" x14ac:dyDescent="0.25">
      <c r="B84" t="str">
        <f t="shared" si="4"/>
        <v>4</v>
      </c>
      <c r="C84">
        <v>14</v>
      </c>
      <c r="D84">
        <v>2</v>
      </c>
      <c r="E84">
        <v>1</v>
      </c>
      <c r="F84">
        <v>3</v>
      </c>
      <c r="G84">
        <v>1</v>
      </c>
      <c r="H84">
        <v>2</v>
      </c>
      <c r="I84">
        <v>999</v>
      </c>
      <c r="J84">
        <v>116001</v>
      </c>
      <c r="K84">
        <v>0</v>
      </c>
      <c r="L84" t="s">
        <v>99</v>
      </c>
      <c r="M84" s="1">
        <v>1000</v>
      </c>
      <c r="N84">
        <v>-930</v>
      </c>
      <c r="O84">
        <v>0</v>
      </c>
      <c r="P84">
        <v>70</v>
      </c>
      <c r="Q84">
        <v>70</v>
      </c>
      <c r="R84">
        <v>0</v>
      </c>
      <c r="S84">
        <v>70</v>
      </c>
      <c r="T84">
        <v>0</v>
      </c>
      <c r="U84">
        <v>0</v>
      </c>
      <c r="V84">
        <v>0</v>
      </c>
    </row>
    <row r="85" spans="1:22" hidden="1" x14ac:dyDescent="0.25">
      <c r="B85" t="str">
        <f t="shared" si="4"/>
        <v>4</v>
      </c>
      <c r="C85">
        <v>14</v>
      </c>
      <c r="D85">
        <v>2</v>
      </c>
      <c r="E85">
        <v>1</v>
      </c>
      <c r="F85">
        <v>4</v>
      </c>
      <c r="G85">
        <v>3</v>
      </c>
      <c r="H85">
        <v>99</v>
      </c>
      <c r="I85">
        <v>999</v>
      </c>
      <c r="J85">
        <v>117001</v>
      </c>
      <c r="K85">
        <v>0</v>
      </c>
      <c r="L85" t="s">
        <v>100</v>
      </c>
      <c r="M85" s="1">
        <v>1500</v>
      </c>
      <c r="N85">
        <v>0</v>
      </c>
      <c r="O85">
        <v>0</v>
      </c>
      <c r="P85" s="1">
        <v>1500</v>
      </c>
      <c r="Q85">
        <v>0</v>
      </c>
      <c r="R85" s="1">
        <v>1500</v>
      </c>
      <c r="S85">
        <v>0</v>
      </c>
      <c r="T85">
        <v>0</v>
      </c>
      <c r="U85">
        <v>0</v>
      </c>
      <c r="V85">
        <v>0</v>
      </c>
    </row>
    <row r="86" spans="1:22" hidden="1" x14ac:dyDescent="0.25">
      <c r="B86" t="str">
        <f t="shared" si="4"/>
        <v>4</v>
      </c>
      <c r="C86">
        <v>16</v>
      </c>
      <c r="D86">
        <v>1</v>
      </c>
      <c r="E86">
        <v>1</v>
      </c>
      <c r="F86">
        <v>3</v>
      </c>
      <c r="G86">
        <v>1</v>
      </c>
      <c r="H86">
        <v>2</v>
      </c>
      <c r="I86">
        <v>999</v>
      </c>
      <c r="J86">
        <v>118001</v>
      </c>
      <c r="K86">
        <v>0</v>
      </c>
      <c r="L86" t="s">
        <v>101</v>
      </c>
      <c r="M86" s="1">
        <v>1000</v>
      </c>
      <c r="N86" s="1">
        <v>-1000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2" hidden="1" x14ac:dyDescent="0.25">
      <c r="B87" t="str">
        <f t="shared" si="4"/>
        <v>4</v>
      </c>
      <c r="C87">
        <v>16</v>
      </c>
      <c r="D87">
        <v>1</v>
      </c>
      <c r="E87">
        <v>1</v>
      </c>
      <c r="F87">
        <v>3</v>
      </c>
      <c r="G87">
        <v>2</v>
      </c>
      <c r="H87">
        <v>99</v>
      </c>
      <c r="I87">
        <v>999</v>
      </c>
      <c r="J87">
        <v>118002</v>
      </c>
      <c r="K87">
        <v>0</v>
      </c>
      <c r="L87" t="s">
        <v>102</v>
      </c>
      <c r="M87" s="1">
        <v>2000</v>
      </c>
      <c r="N87" s="1">
        <v>1930</v>
      </c>
      <c r="O87">
        <v>0</v>
      </c>
      <c r="P87" s="1">
        <v>3930</v>
      </c>
      <c r="Q87" s="1">
        <v>3100</v>
      </c>
      <c r="R87">
        <v>830</v>
      </c>
      <c r="S87">
        <v>0</v>
      </c>
      <c r="T87">
        <v>0</v>
      </c>
      <c r="U87">
        <v>0</v>
      </c>
      <c r="V87">
        <v>0</v>
      </c>
    </row>
    <row r="88" spans="1:22" hidden="1" x14ac:dyDescent="0.25">
      <c r="B88" t="str">
        <f t="shared" si="4"/>
        <v>4</v>
      </c>
      <c r="C88">
        <v>16</v>
      </c>
      <c r="D88">
        <v>1</v>
      </c>
      <c r="E88">
        <v>1</v>
      </c>
      <c r="F88">
        <v>4</v>
      </c>
      <c r="G88">
        <v>1</v>
      </c>
      <c r="H88">
        <v>2</v>
      </c>
      <c r="I88">
        <v>3</v>
      </c>
      <c r="J88">
        <v>118020</v>
      </c>
      <c r="K88">
        <v>0</v>
      </c>
      <c r="L88" t="s">
        <v>103</v>
      </c>
      <c r="M88" s="1">
        <v>1500</v>
      </c>
      <c r="N88">
        <v>0</v>
      </c>
      <c r="O88">
        <v>0</v>
      </c>
      <c r="P88" s="1">
        <v>1500</v>
      </c>
      <c r="Q88">
        <v>900</v>
      </c>
      <c r="R88">
        <v>600</v>
      </c>
      <c r="S88">
        <v>900</v>
      </c>
      <c r="T88">
        <v>0</v>
      </c>
      <c r="U88">
        <v>0</v>
      </c>
      <c r="V88">
        <v>0</v>
      </c>
    </row>
    <row r="89" spans="1:22" hidden="1" x14ac:dyDescent="0.25">
      <c r="A89" t="s">
        <v>27</v>
      </c>
      <c r="B89" t="str">
        <f t="shared" si="4"/>
        <v>4</v>
      </c>
      <c r="J89">
        <v>0</v>
      </c>
      <c r="K89">
        <v>0</v>
      </c>
      <c r="L89" t="s">
        <v>104</v>
      </c>
      <c r="M89" s="1">
        <v>9000</v>
      </c>
      <c r="N89">
        <v>0</v>
      </c>
      <c r="O89">
        <v>0</v>
      </c>
      <c r="P89" s="1">
        <v>9000</v>
      </c>
      <c r="Q89" s="1">
        <v>4070</v>
      </c>
      <c r="R89" s="1">
        <v>4930</v>
      </c>
      <c r="S89">
        <v>970</v>
      </c>
      <c r="T89">
        <v>840</v>
      </c>
      <c r="U89">
        <v>788.7</v>
      </c>
      <c r="V89">
        <v>788.7</v>
      </c>
    </row>
    <row r="90" spans="1:22" hidden="1" x14ac:dyDescent="0.25">
      <c r="B90" t="str">
        <f t="shared" ref="B90:B100" si="5">"5"</f>
        <v>5</v>
      </c>
      <c r="C90">
        <v>1</v>
      </c>
      <c r="D90">
        <v>2</v>
      </c>
      <c r="E90">
        <v>1</v>
      </c>
      <c r="F90">
        <v>3</v>
      </c>
      <c r="G90">
        <v>1</v>
      </c>
      <c r="H90">
        <v>2</v>
      </c>
      <c r="I90">
        <v>999</v>
      </c>
      <c r="J90">
        <v>5001</v>
      </c>
      <c r="K90">
        <v>0</v>
      </c>
      <c r="L90" t="s">
        <v>105</v>
      </c>
      <c r="M90" s="1">
        <v>1000</v>
      </c>
      <c r="N90" s="1">
        <v>1300</v>
      </c>
      <c r="O90">
        <v>0</v>
      </c>
      <c r="P90" s="1">
        <v>2300</v>
      </c>
      <c r="Q90">
        <v>790.42</v>
      </c>
      <c r="R90" s="1">
        <v>1509.58</v>
      </c>
      <c r="S90">
        <v>525</v>
      </c>
      <c r="T90">
        <v>0</v>
      </c>
      <c r="U90">
        <v>0</v>
      </c>
      <c r="V90">
        <v>0</v>
      </c>
    </row>
    <row r="91" spans="1:22" hidden="1" x14ac:dyDescent="0.25">
      <c r="B91" t="str">
        <f t="shared" si="5"/>
        <v>5</v>
      </c>
      <c r="C91">
        <v>1</v>
      </c>
      <c r="D91">
        <v>3</v>
      </c>
      <c r="E91">
        <v>1</v>
      </c>
      <c r="F91">
        <v>3</v>
      </c>
      <c r="G91">
        <v>1</v>
      </c>
      <c r="H91">
        <v>2</v>
      </c>
      <c r="I91">
        <v>1</v>
      </c>
      <c r="J91">
        <v>11002</v>
      </c>
      <c r="K91">
        <v>0</v>
      </c>
      <c r="L91" t="s">
        <v>106</v>
      </c>
      <c r="M91" s="1">
        <v>7100</v>
      </c>
      <c r="N91" s="1">
        <v>4000</v>
      </c>
      <c r="O91">
        <v>0</v>
      </c>
      <c r="P91" s="1">
        <v>11100</v>
      </c>
      <c r="Q91" s="1">
        <v>7883.81</v>
      </c>
      <c r="R91" s="1">
        <v>3216.19</v>
      </c>
      <c r="S91" s="1">
        <v>6248.57</v>
      </c>
      <c r="T91">
        <v>0</v>
      </c>
      <c r="U91">
        <v>0</v>
      </c>
      <c r="V91">
        <v>0</v>
      </c>
    </row>
    <row r="92" spans="1:22" hidden="1" x14ac:dyDescent="0.25">
      <c r="B92" t="str">
        <f t="shared" si="5"/>
        <v>5</v>
      </c>
      <c r="C92">
        <v>1</v>
      </c>
      <c r="D92">
        <v>3</v>
      </c>
      <c r="E92">
        <v>1</v>
      </c>
      <c r="F92">
        <v>3</v>
      </c>
      <c r="G92">
        <v>1</v>
      </c>
      <c r="H92">
        <v>1</v>
      </c>
      <c r="I92">
        <v>2</v>
      </c>
      <c r="J92">
        <v>11006</v>
      </c>
      <c r="K92">
        <v>0</v>
      </c>
      <c r="L92" t="s">
        <v>107</v>
      </c>
      <c r="M92" s="1">
        <v>5950</v>
      </c>
      <c r="N92" s="1">
        <v>-2280</v>
      </c>
      <c r="O92">
        <v>0</v>
      </c>
      <c r="P92" s="1">
        <v>3670</v>
      </c>
      <c r="Q92" s="1">
        <v>2956.8</v>
      </c>
      <c r="R92">
        <v>713.2</v>
      </c>
      <c r="S92" s="1">
        <v>2956.8</v>
      </c>
      <c r="T92" s="1">
        <v>4632.34</v>
      </c>
      <c r="U92" s="1">
        <v>3169.56</v>
      </c>
      <c r="V92" s="1">
        <v>3169.56</v>
      </c>
    </row>
    <row r="93" spans="1:22" hidden="1" x14ac:dyDescent="0.25">
      <c r="B93" t="str">
        <f t="shared" si="5"/>
        <v>5</v>
      </c>
      <c r="C93">
        <v>1</v>
      </c>
      <c r="D93">
        <v>4</v>
      </c>
      <c r="E93">
        <v>1</v>
      </c>
      <c r="F93">
        <v>3</v>
      </c>
      <c r="G93">
        <v>2</v>
      </c>
      <c r="H93">
        <v>3</v>
      </c>
      <c r="I93">
        <v>999</v>
      </c>
      <c r="J93">
        <v>15002</v>
      </c>
      <c r="K93">
        <v>0</v>
      </c>
      <c r="L93" t="s">
        <v>108</v>
      </c>
      <c r="M93" s="1">
        <v>84490.2</v>
      </c>
      <c r="N93">
        <v>0</v>
      </c>
      <c r="O93">
        <v>0</v>
      </c>
      <c r="P93" s="1">
        <v>84490.2</v>
      </c>
      <c r="Q93" s="1">
        <v>63833.79</v>
      </c>
      <c r="R93" s="1">
        <v>20656.41</v>
      </c>
      <c r="S93" s="1">
        <v>41923.589999999997</v>
      </c>
      <c r="T93" s="1">
        <v>11589.9</v>
      </c>
      <c r="U93" s="1">
        <v>2279.36</v>
      </c>
      <c r="V93" s="1">
        <v>2279.36</v>
      </c>
    </row>
    <row r="94" spans="1:22" hidden="1" x14ac:dyDescent="0.25">
      <c r="B94" t="str">
        <f t="shared" si="5"/>
        <v>5</v>
      </c>
      <c r="C94">
        <v>1</v>
      </c>
      <c r="D94">
        <v>4</v>
      </c>
      <c r="E94">
        <v>1</v>
      </c>
      <c r="F94">
        <v>3</v>
      </c>
      <c r="G94">
        <v>2</v>
      </c>
      <c r="H94">
        <v>16</v>
      </c>
      <c r="I94">
        <v>999</v>
      </c>
      <c r="J94">
        <v>15004</v>
      </c>
      <c r="K94">
        <v>0</v>
      </c>
      <c r="L94" t="s">
        <v>109</v>
      </c>
      <c r="M94" s="1">
        <v>13000</v>
      </c>
      <c r="N94" s="1">
        <v>-1500</v>
      </c>
      <c r="O94">
        <v>0</v>
      </c>
      <c r="P94" s="1">
        <v>11500</v>
      </c>
      <c r="Q94" s="1">
        <v>11209.59</v>
      </c>
      <c r="R94">
        <v>290.41000000000003</v>
      </c>
      <c r="S94" s="1">
        <v>11209.59</v>
      </c>
      <c r="T94">
        <v>0</v>
      </c>
      <c r="U94">
        <v>0</v>
      </c>
      <c r="V94">
        <v>0</v>
      </c>
    </row>
    <row r="95" spans="1:22" hidden="1" x14ac:dyDescent="0.25">
      <c r="B95" t="str">
        <f t="shared" si="5"/>
        <v>5</v>
      </c>
      <c r="C95">
        <v>1</v>
      </c>
      <c r="D95">
        <v>4</v>
      </c>
      <c r="E95">
        <v>1</v>
      </c>
      <c r="F95">
        <v>4</v>
      </c>
      <c r="G95">
        <v>1</v>
      </c>
      <c r="H95">
        <v>2</v>
      </c>
      <c r="I95">
        <v>2</v>
      </c>
      <c r="J95">
        <v>15701</v>
      </c>
      <c r="K95">
        <v>0</v>
      </c>
      <c r="L95" t="s">
        <v>110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 s="1">
        <v>97693.440000000002</v>
      </c>
      <c r="U95" s="1">
        <v>84010.52</v>
      </c>
      <c r="V95" s="1">
        <v>83147.48</v>
      </c>
    </row>
    <row r="96" spans="1:22" hidden="1" x14ac:dyDescent="0.25">
      <c r="B96" t="str">
        <f t="shared" si="5"/>
        <v>5</v>
      </c>
      <c r="C96">
        <v>1</v>
      </c>
      <c r="D96">
        <v>4</v>
      </c>
      <c r="E96">
        <v>1</v>
      </c>
      <c r="F96">
        <v>9</v>
      </c>
      <c r="G96">
        <v>99</v>
      </c>
      <c r="H96">
        <v>4</v>
      </c>
      <c r="I96">
        <v>1</v>
      </c>
      <c r="J96">
        <v>16001</v>
      </c>
      <c r="K96">
        <v>0</v>
      </c>
      <c r="L96" t="s">
        <v>111</v>
      </c>
      <c r="M96" s="1">
        <v>16000</v>
      </c>
      <c r="N96" s="1">
        <v>12880</v>
      </c>
      <c r="O96">
        <v>0</v>
      </c>
      <c r="P96" s="1">
        <v>28880</v>
      </c>
      <c r="Q96" s="1">
        <v>22482.68</v>
      </c>
      <c r="R96" s="1">
        <v>6397.32</v>
      </c>
      <c r="S96" s="1">
        <v>22217.68</v>
      </c>
      <c r="T96" s="1">
        <v>4241.53</v>
      </c>
      <c r="U96" s="1">
        <v>4241.53</v>
      </c>
      <c r="V96" s="1">
        <v>4241.53</v>
      </c>
    </row>
    <row r="97" spans="1:22" hidden="1" x14ac:dyDescent="0.25">
      <c r="B97" t="str">
        <f t="shared" si="5"/>
        <v>5</v>
      </c>
      <c r="C97">
        <v>1</v>
      </c>
      <c r="D97">
        <v>3</v>
      </c>
      <c r="E97">
        <v>1</v>
      </c>
      <c r="F97">
        <v>10</v>
      </c>
      <c r="G97">
        <v>4</v>
      </c>
      <c r="H97">
        <v>1</v>
      </c>
      <c r="I97">
        <v>3</v>
      </c>
      <c r="J97">
        <v>32005</v>
      </c>
      <c r="K97">
        <v>0</v>
      </c>
      <c r="L97" t="s">
        <v>112</v>
      </c>
      <c r="M97" s="1">
        <v>125000</v>
      </c>
      <c r="N97">
        <v>0</v>
      </c>
      <c r="O97">
        <v>0</v>
      </c>
      <c r="P97" s="1">
        <v>125000</v>
      </c>
      <c r="Q97" s="1">
        <v>106155.54</v>
      </c>
      <c r="R97" s="1">
        <v>18844.46</v>
      </c>
      <c r="S97" s="1">
        <v>105647.33</v>
      </c>
      <c r="T97" s="1">
        <v>17869.02</v>
      </c>
      <c r="U97" s="1">
        <v>15938.74</v>
      </c>
      <c r="V97" s="1">
        <v>11354</v>
      </c>
    </row>
    <row r="98" spans="1:22" hidden="1" x14ac:dyDescent="0.25">
      <c r="B98" t="str">
        <f t="shared" si="5"/>
        <v>5</v>
      </c>
      <c r="C98">
        <v>9</v>
      </c>
      <c r="D98">
        <v>3</v>
      </c>
      <c r="E98">
        <v>1</v>
      </c>
      <c r="F98">
        <v>4</v>
      </c>
      <c r="G98">
        <v>3</v>
      </c>
      <c r="H98">
        <v>99</v>
      </c>
      <c r="I98">
        <v>999</v>
      </c>
      <c r="J98">
        <v>91009</v>
      </c>
      <c r="K98">
        <v>0</v>
      </c>
      <c r="L98" t="s">
        <v>113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 s="1">
        <v>103286.39</v>
      </c>
      <c r="U98" s="1">
        <v>103286.39</v>
      </c>
      <c r="V98" s="1">
        <v>103286.39</v>
      </c>
    </row>
    <row r="99" spans="1:22" hidden="1" x14ac:dyDescent="0.25">
      <c r="B99" t="str">
        <f t="shared" si="5"/>
        <v>5</v>
      </c>
      <c r="C99">
        <v>99</v>
      </c>
      <c r="D99">
        <v>1</v>
      </c>
      <c r="E99">
        <v>7</v>
      </c>
      <c r="F99">
        <v>1</v>
      </c>
      <c r="G99">
        <v>99</v>
      </c>
      <c r="H99">
        <v>3</v>
      </c>
      <c r="I99">
        <v>1</v>
      </c>
      <c r="J99">
        <v>147001</v>
      </c>
      <c r="K99">
        <v>0</v>
      </c>
      <c r="L99" t="s">
        <v>114</v>
      </c>
      <c r="M99" s="1">
        <v>30000</v>
      </c>
      <c r="N99">
        <v>0</v>
      </c>
      <c r="O99">
        <v>0</v>
      </c>
      <c r="P99" s="1">
        <v>30000</v>
      </c>
      <c r="Q99">
        <v>0</v>
      </c>
      <c r="R99" s="1">
        <v>30000</v>
      </c>
      <c r="S99">
        <v>0</v>
      </c>
      <c r="T99">
        <v>0</v>
      </c>
      <c r="U99">
        <v>0</v>
      </c>
      <c r="V99">
        <v>0</v>
      </c>
    </row>
    <row r="100" spans="1:22" hidden="1" x14ac:dyDescent="0.25">
      <c r="A100" t="s">
        <v>27</v>
      </c>
      <c r="B100" t="str">
        <f t="shared" si="5"/>
        <v>5</v>
      </c>
      <c r="J100">
        <v>0</v>
      </c>
      <c r="K100">
        <v>0</v>
      </c>
      <c r="L100" t="s">
        <v>115</v>
      </c>
      <c r="M100" s="1">
        <v>282540.2</v>
      </c>
      <c r="N100" s="1">
        <v>14400</v>
      </c>
      <c r="O100">
        <v>0</v>
      </c>
      <c r="P100" s="1">
        <v>296940.2</v>
      </c>
      <c r="Q100" s="1">
        <v>215312.63</v>
      </c>
      <c r="R100" s="1">
        <v>81627.570000000007</v>
      </c>
      <c r="S100" s="1">
        <v>190728.56</v>
      </c>
      <c r="T100" s="1">
        <v>239312.62</v>
      </c>
      <c r="U100" s="1">
        <v>212926.1</v>
      </c>
      <c r="V100" s="1">
        <v>207478.32</v>
      </c>
    </row>
    <row r="101" spans="1:22" hidden="1" x14ac:dyDescent="0.25">
      <c r="B101" t="str">
        <f t="shared" ref="B101:B140" si="6">"10001"</f>
        <v>10001</v>
      </c>
      <c r="C101">
        <v>1</v>
      </c>
      <c r="D101">
        <v>1</v>
      </c>
      <c r="E101">
        <v>1</v>
      </c>
      <c r="F101">
        <v>3</v>
      </c>
      <c r="G101">
        <v>2</v>
      </c>
      <c r="H101">
        <v>1</v>
      </c>
      <c r="I101">
        <v>8</v>
      </c>
      <c r="J101">
        <v>3001</v>
      </c>
      <c r="K101">
        <v>0</v>
      </c>
      <c r="L101" t="s">
        <v>116</v>
      </c>
      <c r="M101" s="1">
        <v>67611</v>
      </c>
      <c r="N101" s="1">
        <v>-6193.07</v>
      </c>
      <c r="O101">
        <v>0</v>
      </c>
      <c r="P101" s="1">
        <v>61417.93</v>
      </c>
      <c r="Q101" s="1">
        <v>47577.83</v>
      </c>
      <c r="R101" s="1">
        <v>13840.1</v>
      </c>
      <c r="S101" s="1">
        <v>22097.56</v>
      </c>
      <c r="T101" s="1">
        <v>23299.34</v>
      </c>
      <c r="U101" s="1">
        <v>23299.34</v>
      </c>
      <c r="V101" s="1">
        <v>23299.34</v>
      </c>
    </row>
    <row r="102" spans="1:22" hidden="1" x14ac:dyDescent="0.25">
      <c r="B102" t="str">
        <f t="shared" si="6"/>
        <v>10001</v>
      </c>
      <c r="C102">
        <v>1</v>
      </c>
      <c r="D102">
        <v>2</v>
      </c>
      <c r="E102">
        <v>1</v>
      </c>
      <c r="F102">
        <v>1</v>
      </c>
      <c r="G102">
        <v>1</v>
      </c>
      <c r="H102">
        <v>1</v>
      </c>
      <c r="I102">
        <v>4</v>
      </c>
      <c r="J102">
        <v>4006</v>
      </c>
      <c r="K102">
        <v>0</v>
      </c>
      <c r="L102" t="s">
        <v>117</v>
      </c>
      <c r="M102" s="1">
        <v>12000</v>
      </c>
      <c r="N102">
        <v>0</v>
      </c>
      <c r="O102">
        <v>0</v>
      </c>
      <c r="P102" s="1">
        <v>12000</v>
      </c>
      <c r="Q102">
        <v>0</v>
      </c>
      <c r="R102" s="1">
        <v>12000</v>
      </c>
      <c r="S102">
        <v>0</v>
      </c>
      <c r="T102" s="1">
        <v>4951.8</v>
      </c>
      <c r="U102" s="1">
        <v>4951.8</v>
      </c>
      <c r="V102" s="1">
        <v>4951.8</v>
      </c>
    </row>
    <row r="103" spans="1:22" hidden="1" x14ac:dyDescent="0.25">
      <c r="B103" t="str">
        <f t="shared" si="6"/>
        <v>10001</v>
      </c>
      <c r="C103">
        <v>1</v>
      </c>
      <c r="D103">
        <v>2</v>
      </c>
      <c r="E103">
        <v>1</v>
      </c>
      <c r="F103">
        <v>3</v>
      </c>
      <c r="G103">
        <v>2</v>
      </c>
      <c r="H103">
        <v>11</v>
      </c>
      <c r="I103">
        <v>999</v>
      </c>
      <c r="J103">
        <v>6004</v>
      </c>
      <c r="K103">
        <v>0</v>
      </c>
      <c r="L103" t="s">
        <v>118</v>
      </c>
      <c r="M103" s="1">
        <v>5000</v>
      </c>
      <c r="N103" s="1">
        <v>-5000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idden="1" x14ac:dyDescent="0.25">
      <c r="B104" t="str">
        <f t="shared" si="6"/>
        <v>10001</v>
      </c>
      <c r="C104">
        <v>1</v>
      </c>
      <c r="D104">
        <v>3</v>
      </c>
      <c r="E104">
        <v>1</v>
      </c>
      <c r="F104">
        <v>3</v>
      </c>
      <c r="G104">
        <v>2</v>
      </c>
      <c r="H104">
        <v>11</v>
      </c>
      <c r="I104">
        <v>999</v>
      </c>
      <c r="J104">
        <v>12004</v>
      </c>
      <c r="K104">
        <v>0</v>
      </c>
      <c r="L104" t="s">
        <v>119</v>
      </c>
      <c r="M104" s="1">
        <v>12000</v>
      </c>
      <c r="N104" s="1">
        <v>3000</v>
      </c>
      <c r="O104">
        <v>0</v>
      </c>
      <c r="P104" s="1">
        <v>15000</v>
      </c>
      <c r="Q104" s="1">
        <v>11611.14</v>
      </c>
      <c r="R104" s="1">
        <v>3388.86</v>
      </c>
      <c r="S104" s="1">
        <v>5325.3</v>
      </c>
      <c r="T104" s="1">
        <v>9027.25</v>
      </c>
      <c r="U104" s="1">
        <v>9027.25</v>
      </c>
      <c r="V104" s="1">
        <v>9027.25</v>
      </c>
    </row>
    <row r="105" spans="1:22" hidden="1" x14ac:dyDescent="0.25">
      <c r="B105" t="str">
        <f t="shared" si="6"/>
        <v>10001</v>
      </c>
      <c r="C105">
        <v>1</v>
      </c>
      <c r="D105">
        <v>3</v>
      </c>
      <c r="E105">
        <v>1</v>
      </c>
      <c r="F105">
        <v>10</v>
      </c>
      <c r="G105">
        <v>2</v>
      </c>
      <c r="H105">
        <v>1</v>
      </c>
      <c r="I105">
        <v>0</v>
      </c>
      <c r="J105">
        <v>12004</v>
      </c>
      <c r="K105">
        <v>99</v>
      </c>
      <c r="L105" t="s">
        <v>120</v>
      </c>
      <c r="M105">
        <v>0</v>
      </c>
      <c r="N105" s="1">
        <v>8470.19</v>
      </c>
      <c r="O105">
        <v>0</v>
      </c>
      <c r="P105" s="1">
        <v>8470.19</v>
      </c>
      <c r="Q105">
        <v>0</v>
      </c>
      <c r="R105" s="1">
        <v>8470.19</v>
      </c>
      <c r="S105">
        <v>0</v>
      </c>
      <c r="T105">
        <v>0</v>
      </c>
      <c r="U105">
        <v>0</v>
      </c>
      <c r="V105">
        <v>0</v>
      </c>
    </row>
    <row r="106" spans="1:22" hidden="1" x14ac:dyDescent="0.25">
      <c r="B106" t="str">
        <f t="shared" si="6"/>
        <v>10001</v>
      </c>
      <c r="C106">
        <v>1</v>
      </c>
      <c r="D106">
        <v>3</v>
      </c>
      <c r="E106">
        <v>1</v>
      </c>
      <c r="F106">
        <v>10</v>
      </c>
      <c r="G106">
        <v>2</v>
      </c>
      <c r="H106">
        <v>1</v>
      </c>
      <c r="I106">
        <v>0</v>
      </c>
      <c r="J106">
        <v>12005</v>
      </c>
      <c r="K106">
        <v>99</v>
      </c>
      <c r="L106" t="s">
        <v>121</v>
      </c>
      <c r="M106">
        <v>0</v>
      </c>
      <c r="N106">
        <v>809.64</v>
      </c>
      <c r="O106">
        <v>0</v>
      </c>
      <c r="P106">
        <v>809.64</v>
      </c>
      <c r="Q106">
        <v>0</v>
      </c>
      <c r="R106">
        <v>809.64</v>
      </c>
      <c r="S106">
        <v>0</v>
      </c>
      <c r="T106">
        <v>0</v>
      </c>
      <c r="U106">
        <v>0</v>
      </c>
      <c r="V106">
        <v>0</v>
      </c>
    </row>
    <row r="107" spans="1:22" hidden="1" x14ac:dyDescent="0.25">
      <c r="B107" t="str">
        <f t="shared" si="6"/>
        <v>10001</v>
      </c>
      <c r="C107">
        <v>1</v>
      </c>
      <c r="D107">
        <v>3</v>
      </c>
      <c r="E107">
        <v>1</v>
      </c>
      <c r="F107">
        <v>3</v>
      </c>
      <c r="G107">
        <v>2</v>
      </c>
      <c r="H107">
        <v>17</v>
      </c>
      <c r="I107">
        <v>999</v>
      </c>
      <c r="J107">
        <v>12006</v>
      </c>
      <c r="K107">
        <v>0</v>
      </c>
      <c r="L107" t="s">
        <v>122</v>
      </c>
      <c r="M107" s="1">
        <v>1000</v>
      </c>
      <c r="N107">
        <v>0</v>
      </c>
      <c r="O107">
        <v>0</v>
      </c>
      <c r="P107" s="1">
        <v>1000</v>
      </c>
      <c r="Q107">
        <v>260</v>
      </c>
      <c r="R107">
        <v>740</v>
      </c>
      <c r="S107">
        <v>260</v>
      </c>
      <c r="T107">
        <v>0</v>
      </c>
      <c r="U107">
        <v>0</v>
      </c>
      <c r="V107">
        <v>0</v>
      </c>
    </row>
    <row r="108" spans="1:22" hidden="1" x14ac:dyDescent="0.25">
      <c r="B108" t="str">
        <f t="shared" si="6"/>
        <v>10001</v>
      </c>
      <c r="C108">
        <v>1</v>
      </c>
      <c r="D108">
        <v>4</v>
      </c>
      <c r="E108">
        <v>1</v>
      </c>
      <c r="F108">
        <v>3</v>
      </c>
      <c r="G108">
        <v>2</v>
      </c>
      <c r="H108">
        <v>17</v>
      </c>
      <c r="I108">
        <v>2</v>
      </c>
      <c r="J108">
        <v>15001</v>
      </c>
      <c r="K108">
        <v>0</v>
      </c>
      <c r="L108" t="s">
        <v>123</v>
      </c>
      <c r="M108" s="1">
        <v>8000</v>
      </c>
      <c r="N108">
        <v>0</v>
      </c>
      <c r="O108">
        <v>0</v>
      </c>
      <c r="P108" s="1">
        <v>8000</v>
      </c>
      <c r="Q108" s="1">
        <v>7251.15</v>
      </c>
      <c r="R108">
        <v>748.85</v>
      </c>
      <c r="S108">
        <v>4.2</v>
      </c>
      <c r="T108" s="1">
        <v>7248.95</v>
      </c>
      <c r="U108" s="1">
        <v>7248.95</v>
      </c>
      <c r="V108" s="1">
        <v>7248.95</v>
      </c>
    </row>
    <row r="109" spans="1:22" hidden="1" x14ac:dyDescent="0.25">
      <c r="B109" t="str">
        <f t="shared" si="6"/>
        <v>10001</v>
      </c>
      <c r="C109">
        <v>1</v>
      </c>
      <c r="D109">
        <v>5</v>
      </c>
      <c r="E109">
        <v>1</v>
      </c>
      <c r="F109">
        <v>7</v>
      </c>
      <c r="G109">
        <v>5</v>
      </c>
      <c r="H109">
        <v>4</v>
      </c>
      <c r="I109">
        <v>3</v>
      </c>
      <c r="J109">
        <v>19001</v>
      </c>
      <c r="K109">
        <v>0</v>
      </c>
      <c r="L109" t="s">
        <v>124</v>
      </c>
      <c r="M109" s="1">
        <v>8282.58</v>
      </c>
      <c r="N109">
        <v>0</v>
      </c>
      <c r="O109">
        <v>0</v>
      </c>
      <c r="P109" s="1">
        <v>8282.58</v>
      </c>
      <c r="Q109" s="1">
        <v>8282.58</v>
      </c>
      <c r="R109">
        <v>0</v>
      </c>
      <c r="S109" s="1">
        <v>8282.58</v>
      </c>
      <c r="T109">
        <v>0</v>
      </c>
      <c r="U109">
        <v>0</v>
      </c>
      <c r="V109">
        <v>0</v>
      </c>
    </row>
    <row r="110" spans="1:22" hidden="1" x14ac:dyDescent="0.25">
      <c r="B110" t="str">
        <f t="shared" si="6"/>
        <v>10001</v>
      </c>
      <c r="C110">
        <v>1</v>
      </c>
      <c r="D110">
        <v>10</v>
      </c>
      <c r="E110">
        <v>1</v>
      </c>
      <c r="F110">
        <v>3</v>
      </c>
      <c r="G110">
        <v>2</v>
      </c>
      <c r="H110">
        <v>4</v>
      </c>
      <c r="I110">
        <v>4</v>
      </c>
      <c r="J110">
        <v>32003</v>
      </c>
      <c r="K110">
        <v>0</v>
      </c>
      <c r="L110" t="s">
        <v>125</v>
      </c>
      <c r="M110">
        <v>800</v>
      </c>
      <c r="N110">
        <v>0</v>
      </c>
      <c r="O110">
        <v>0</v>
      </c>
      <c r="P110">
        <v>800</v>
      </c>
      <c r="Q110">
        <v>0</v>
      </c>
      <c r="R110">
        <v>800</v>
      </c>
      <c r="S110">
        <v>0</v>
      </c>
      <c r="T110">
        <v>0</v>
      </c>
      <c r="U110">
        <v>0</v>
      </c>
      <c r="V110">
        <v>0</v>
      </c>
    </row>
    <row r="111" spans="1:22" hidden="1" x14ac:dyDescent="0.25">
      <c r="B111" t="str">
        <f t="shared" si="6"/>
        <v>10001</v>
      </c>
      <c r="C111">
        <v>1</v>
      </c>
      <c r="D111">
        <v>11</v>
      </c>
      <c r="E111">
        <v>1</v>
      </c>
      <c r="F111">
        <v>4</v>
      </c>
      <c r="G111">
        <v>1</v>
      </c>
      <c r="H111">
        <v>2</v>
      </c>
      <c r="I111">
        <v>2</v>
      </c>
      <c r="J111">
        <v>33001</v>
      </c>
      <c r="K111">
        <v>0</v>
      </c>
      <c r="L111" t="s">
        <v>126</v>
      </c>
      <c r="M111" s="1">
        <v>1000</v>
      </c>
      <c r="N111">
        <v>0</v>
      </c>
      <c r="O111">
        <v>0</v>
      </c>
      <c r="P111" s="1">
        <v>1000</v>
      </c>
      <c r="Q111">
        <v>0</v>
      </c>
      <c r="R111" s="1">
        <v>1000</v>
      </c>
      <c r="S111">
        <v>0</v>
      </c>
      <c r="T111" s="1">
        <v>3002.67</v>
      </c>
      <c r="U111" s="1">
        <v>3002.67</v>
      </c>
      <c r="V111">
        <v>0</v>
      </c>
    </row>
    <row r="112" spans="1:22" hidden="1" x14ac:dyDescent="0.25">
      <c r="B112" t="str">
        <f t="shared" si="6"/>
        <v>10001</v>
      </c>
      <c r="C112">
        <v>1</v>
      </c>
      <c r="D112">
        <v>11</v>
      </c>
      <c r="E112">
        <v>1</v>
      </c>
      <c r="F112">
        <v>4</v>
      </c>
      <c r="G112">
        <v>1</v>
      </c>
      <c r="H112">
        <v>2</v>
      </c>
      <c r="I112">
        <v>999</v>
      </c>
      <c r="J112">
        <v>33004</v>
      </c>
      <c r="K112">
        <v>0</v>
      </c>
      <c r="L112" t="s">
        <v>127</v>
      </c>
      <c r="M112" s="1">
        <v>3100</v>
      </c>
      <c r="N112">
        <v>0</v>
      </c>
      <c r="O112">
        <v>0</v>
      </c>
      <c r="P112" s="1">
        <v>3100</v>
      </c>
      <c r="Q112" s="1">
        <v>2992.42</v>
      </c>
      <c r="R112">
        <v>107.58</v>
      </c>
      <c r="S112" s="1">
        <v>2992.42</v>
      </c>
      <c r="T112">
        <v>0</v>
      </c>
      <c r="U112">
        <v>0</v>
      </c>
      <c r="V112">
        <v>0</v>
      </c>
    </row>
    <row r="113" spans="2:22" hidden="1" x14ac:dyDescent="0.25">
      <c r="B113" t="str">
        <f t="shared" si="6"/>
        <v>10001</v>
      </c>
      <c r="C113">
        <v>1</v>
      </c>
      <c r="D113">
        <v>11</v>
      </c>
      <c r="E113">
        <v>1</v>
      </c>
      <c r="F113">
        <v>4</v>
      </c>
      <c r="G113">
        <v>1</v>
      </c>
      <c r="H113">
        <v>2</v>
      </c>
      <c r="I113">
        <v>999</v>
      </c>
      <c r="J113">
        <v>33005</v>
      </c>
      <c r="K113">
        <v>0</v>
      </c>
      <c r="L113" t="s">
        <v>128</v>
      </c>
      <c r="M113" s="1">
        <v>2000</v>
      </c>
      <c r="N113">
        <v>0</v>
      </c>
      <c r="O113">
        <v>0</v>
      </c>
      <c r="P113" s="1">
        <v>2000</v>
      </c>
      <c r="Q113" s="1">
        <v>1589.86</v>
      </c>
      <c r="R113">
        <v>410.14</v>
      </c>
      <c r="S113" s="1">
        <v>1589.86</v>
      </c>
      <c r="T113">
        <v>0</v>
      </c>
      <c r="U113">
        <v>0</v>
      </c>
      <c r="V113">
        <v>0</v>
      </c>
    </row>
    <row r="114" spans="2:22" hidden="1" x14ac:dyDescent="0.25">
      <c r="B114" t="str">
        <f t="shared" si="6"/>
        <v>10001</v>
      </c>
      <c r="C114">
        <v>1</v>
      </c>
      <c r="D114">
        <v>5</v>
      </c>
      <c r="E114">
        <v>1</v>
      </c>
      <c r="F114">
        <v>2</v>
      </c>
      <c r="G114">
        <v>1</v>
      </c>
      <c r="H114">
        <v>99</v>
      </c>
      <c r="I114">
        <v>999</v>
      </c>
      <c r="J114">
        <v>35001</v>
      </c>
      <c r="K114">
        <v>0</v>
      </c>
      <c r="L114" t="s">
        <v>129</v>
      </c>
      <c r="M114" s="1">
        <v>2000</v>
      </c>
      <c r="N114">
        <v>0</v>
      </c>
      <c r="O114">
        <v>0</v>
      </c>
      <c r="P114" s="1">
        <v>2000</v>
      </c>
      <c r="Q114" s="1">
        <v>1266.81</v>
      </c>
      <c r="R114">
        <v>733.19</v>
      </c>
      <c r="S114" s="1">
        <v>1266.81</v>
      </c>
      <c r="T114">
        <v>529</v>
      </c>
      <c r="U114">
        <v>529</v>
      </c>
      <c r="V114">
        <v>529</v>
      </c>
    </row>
    <row r="115" spans="2:22" hidden="1" x14ac:dyDescent="0.25">
      <c r="B115" t="str">
        <f t="shared" si="6"/>
        <v>10001</v>
      </c>
      <c r="C115">
        <v>1</v>
      </c>
      <c r="D115">
        <v>4</v>
      </c>
      <c r="E115">
        <v>1</v>
      </c>
      <c r="F115">
        <v>2</v>
      </c>
      <c r="G115">
        <v>1</v>
      </c>
      <c r="H115">
        <v>2</v>
      </c>
      <c r="I115">
        <v>1</v>
      </c>
      <c r="J115">
        <v>35003</v>
      </c>
      <c r="K115">
        <v>0</v>
      </c>
      <c r="L115" t="s">
        <v>130</v>
      </c>
      <c r="M115">
        <v>800</v>
      </c>
      <c r="N115">
        <v>0</v>
      </c>
      <c r="O115">
        <v>0</v>
      </c>
      <c r="P115">
        <v>800</v>
      </c>
      <c r="Q115">
        <v>57.86</v>
      </c>
      <c r="R115">
        <v>742.14</v>
      </c>
      <c r="S115">
        <v>57.86</v>
      </c>
      <c r="T115">
        <v>138.88999999999999</v>
      </c>
      <c r="U115">
        <v>138.88999999999999</v>
      </c>
      <c r="V115">
        <v>138.88999999999999</v>
      </c>
    </row>
    <row r="116" spans="2:22" hidden="1" x14ac:dyDescent="0.25">
      <c r="B116" t="str">
        <f t="shared" si="6"/>
        <v>10001</v>
      </c>
      <c r="C116">
        <v>1</v>
      </c>
      <c r="D116">
        <v>4</v>
      </c>
      <c r="E116">
        <v>1</v>
      </c>
      <c r="F116">
        <v>10</v>
      </c>
      <c r="G116">
        <v>3</v>
      </c>
      <c r="H116">
        <v>1</v>
      </c>
      <c r="I116">
        <v>1</v>
      </c>
      <c r="J116">
        <v>35004</v>
      </c>
      <c r="K116">
        <v>0</v>
      </c>
      <c r="L116" t="s">
        <v>131</v>
      </c>
      <c r="M116" s="1">
        <v>45000</v>
      </c>
      <c r="N116" s="1">
        <v>-5000</v>
      </c>
      <c r="O116">
        <v>0</v>
      </c>
      <c r="P116" s="1">
        <v>40000</v>
      </c>
      <c r="Q116" s="1">
        <v>36096.730000000003</v>
      </c>
      <c r="R116" s="1">
        <v>3903.27</v>
      </c>
      <c r="S116" s="1">
        <v>36096.730000000003</v>
      </c>
      <c r="T116">
        <v>0</v>
      </c>
      <c r="U116">
        <v>0</v>
      </c>
      <c r="V116">
        <v>0</v>
      </c>
    </row>
    <row r="117" spans="2:22" hidden="1" x14ac:dyDescent="0.25">
      <c r="B117" t="str">
        <f t="shared" si="6"/>
        <v>10001</v>
      </c>
      <c r="C117">
        <v>20</v>
      </c>
      <c r="D117">
        <v>2</v>
      </c>
      <c r="E117">
        <v>1</v>
      </c>
      <c r="F117">
        <v>10</v>
      </c>
      <c r="G117">
        <v>1</v>
      </c>
      <c r="H117">
        <v>3</v>
      </c>
      <c r="I117">
        <v>1</v>
      </c>
      <c r="J117">
        <v>35601</v>
      </c>
      <c r="K117">
        <v>0</v>
      </c>
      <c r="L117" t="s">
        <v>132</v>
      </c>
      <c r="M117" s="1">
        <v>623154.56000000006</v>
      </c>
      <c r="N117" s="1">
        <v>-10236.92</v>
      </c>
      <c r="O117">
        <v>0</v>
      </c>
      <c r="P117" s="1">
        <v>612917.64</v>
      </c>
      <c r="Q117">
        <v>0</v>
      </c>
      <c r="R117" s="1">
        <v>612917.64</v>
      </c>
      <c r="S117">
        <v>0</v>
      </c>
      <c r="T117">
        <v>0</v>
      </c>
      <c r="U117">
        <v>0</v>
      </c>
      <c r="V117">
        <v>0</v>
      </c>
    </row>
    <row r="118" spans="2:22" hidden="1" x14ac:dyDescent="0.25">
      <c r="B118" t="str">
        <f t="shared" si="6"/>
        <v>10001</v>
      </c>
      <c r="C118">
        <v>20</v>
      </c>
      <c r="D118">
        <v>3</v>
      </c>
      <c r="E118">
        <v>1</v>
      </c>
      <c r="F118">
        <v>10</v>
      </c>
      <c r="G118">
        <v>1</v>
      </c>
      <c r="H118">
        <v>99</v>
      </c>
      <c r="I118">
        <v>999</v>
      </c>
      <c r="J118">
        <v>35701</v>
      </c>
      <c r="K118">
        <v>0</v>
      </c>
      <c r="L118" t="s">
        <v>133</v>
      </c>
      <c r="M118">
        <v>0</v>
      </c>
      <c r="N118" s="1">
        <v>144801</v>
      </c>
      <c r="O118">
        <v>0</v>
      </c>
      <c r="P118" s="1">
        <v>144801</v>
      </c>
      <c r="Q118">
        <v>0</v>
      </c>
      <c r="R118" s="1">
        <v>144801</v>
      </c>
      <c r="S118">
        <v>0</v>
      </c>
      <c r="T118">
        <v>0</v>
      </c>
      <c r="U118">
        <v>0</v>
      </c>
      <c r="V118">
        <v>0</v>
      </c>
    </row>
    <row r="119" spans="2:22" hidden="1" x14ac:dyDescent="0.25">
      <c r="B119" t="str">
        <f t="shared" si="6"/>
        <v>10001</v>
      </c>
      <c r="C119">
        <v>20</v>
      </c>
      <c r="D119">
        <v>1</v>
      </c>
      <c r="E119">
        <v>1</v>
      </c>
      <c r="F119">
        <v>10</v>
      </c>
      <c r="G119">
        <v>1</v>
      </c>
      <c r="H119">
        <v>1</v>
      </c>
      <c r="I119">
        <v>1</v>
      </c>
      <c r="J119">
        <v>36001</v>
      </c>
      <c r="K119">
        <v>0</v>
      </c>
      <c r="L119" t="s">
        <v>134</v>
      </c>
      <c r="M119" s="1">
        <v>41000</v>
      </c>
      <c r="N119">
        <v>0</v>
      </c>
      <c r="O119">
        <v>0</v>
      </c>
      <c r="P119" s="1">
        <v>41000</v>
      </c>
      <c r="Q119">
        <v>0</v>
      </c>
      <c r="R119" s="1">
        <v>41000</v>
      </c>
      <c r="S119">
        <v>0</v>
      </c>
      <c r="T119">
        <v>0</v>
      </c>
      <c r="U119">
        <v>0</v>
      </c>
      <c r="V119">
        <v>0</v>
      </c>
    </row>
    <row r="120" spans="2:22" hidden="1" x14ac:dyDescent="0.25">
      <c r="B120" t="str">
        <f t="shared" si="6"/>
        <v>10001</v>
      </c>
      <c r="C120">
        <v>4</v>
      </c>
      <c r="D120">
        <v>1</v>
      </c>
      <c r="E120">
        <v>1</v>
      </c>
      <c r="F120">
        <v>7</v>
      </c>
      <c r="G120">
        <v>5</v>
      </c>
      <c r="H120">
        <v>4</v>
      </c>
      <c r="I120">
        <v>3</v>
      </c>
      <c r="J120">
        <v>44001</v>
      </c>
      <c r="K120">
        <v>0</v>
      </c>
      <c r="L120" t="s">
        <v>135</v>
      </c>
      <c r="M120" s="1">
        <v>44992.38</v>
      </c>
      <c r="N120">
        <v>0</v>
      </c>
      <c r="O120">
        <v>0</v>
      </c>
      <c r="P120" s="1">
        <v>44992.38</v>
      </c>
      <c r="Q120" s="1">
        <v>44992.38</v>
      </c>
      <c r="R120">
        <v>0</v>
      </c>
      <c r="S120" s="1">
        <v>44992.38</v>
      </c>
      <c r="T120">
        <v>0</v>
      </c>
      <c r="U120">
        <v>0</v>
      </c>
      <c r="V120">
        <v>0</v>
      </c>
    </row>
    <row r="121" spans="2:22" hidden="1" x14ac:dyDescent="0.25">
      <c r="B121" t="str">
        <f t="shared" si="6"/>
        <v>10001</v>
      </c>
      <c r="C121">
        <v>4</v>
      </c>
      <c r="D121">
        <v>1</v>
      </c>
      <c r="E121">
        <v>1</v>
      </c>
      <c r="F121">
        <v>7</v>
      </c>
      <c r="G121">
        <v>5</v>
      </c>
      <c r="H121">
        <v>4</v>
      </c>
      <c r="I121">
        <v>3</v>
      </c>
      <c r="J121">
        <v>49001</v>
      </c>
      <c r="K121">
        <v>0</v>
      </c>
      <c r="L121" t="s">
        <v>136</v>
      </c>
      <c r="M121" s="1">
        <v>26838.240000000002</v>
      </c>
      <c r="N121">
        <v>0</v>
      </c>
      <c r="O121">
        <v>0</v>
      </c>
      <c r="P121" s="1">
        <v>26838.240000000002</v>
      </c>
      <c r="Q121" s="1">
        <v>26838.240000000002</v>
      </c>
      <c r="R121">
        <v>0</v>
      </c>
      <c r="S121" s="1">
        <v>26838.240000000002</v>
      </c>
      <c r="T121">
        <v>0</v>
      </c>
      <c r="U121">
        <v>0</v>
      </c>
      <c r="V121">
        <v>0</v>
      </c>
    </row>
    <row r="122" spans="2:22" hidden="1" x14ac:dyDescent="0.25">
      <c r="B122" t="str">
        <f t="shared" si="6"/>
        <v>10001</v>
      </c>
      <c r="C122">
        <v>4</v>
      </c>
      <c r="D122">
        <v>2</v>
      </c>
      <c r="E122">
        <v>1</v>
      </c>
      <c r="F122">
        <v>7</v>
      </c>
      <c r="G122">
        <v>5</v>
      </c>
      <c r="H122">
        <v>4</v>
      </c>
      <c r="I122">
        <v>3</v>
      </c>
      <c r="J122">
        <v>53001</v>
      </c>
      <c r="K122">
        <v>0</v>
      </c>
      <c r="L122" t="s">
        <v>137</v>
      </c>
      <c r="M122" s="1">
        <v>3060.46</v>
      </c>
      <c r="N122">
        <v>0</v>
      </c>
      <c r="O122">
        <v>0</v>
      </c>
      <c r="P122" s="1">
        <v>3060.46</v>
      </c>
      <c r="Q122" s="1">
        <v>3060.46</v>
      </c>
      <c r="R122">
        <v>0</v>
      </c>
      <c r="S122" s="1">
        <v>3060.46</v>
      </c>
      <c r="T122">
        <v>0</v>
      </c>
      <c r="U122">
        <v>0</v>
      </c>
      <c r="V122">
        <v>0</v>
      </c>
    </row>
    <row r="123" spans="2:22" hidden="1" x14ac:dyDescent="0.25">
      <c r="B123" t="str">
        <f t="shared" si="6"/>
        <v>10001</v>
      </c>
      <c r="C123">
        <v>6</v>
      </c>
      <c r="D123">
        <v>1</v>
      </c>
      <c r="E123">
        <v>1</v>
      </c>
      <c r="F123">
        <v>7</v>
      </c>
      <c r="G123">
        <v>5</v>
      </c>
      <c r="H123">
        <v>4</v>
      </c>
      <c r="I123">
        <v>3</v>
      </c>
      <c r="J123">
        <v>68001</v>
      </c>
      <c r="K123">
        <v>0</v>
      </c>
      <c r="L123" t="s">
        <v>138</v>
      </c>
      <c r="M123" s="1">
        <v>12852.48</v>
      </c>
      <c r="N123">
        <v>0</v>
      </c>
      <c r="O123">
        <v>0</v>
      </c>
      <c r="P123" s="1">
        <v>12852.48</v>
      </c>
      <c r="Q123" s="1">
        <v>12852.48</v>
      </c>
      <c r="R123">
        <v>0</v>
      </c>
      <c r="S123" s="1">
        <v>12852.48</v>
      </c>
      <c r="T123">
        <v>0</v>
      </c>
      <c r="U123">
        <v>0</v>
      </c>
      <c r="V123">
        <v>0</v>
      </c>
    </row>
    <row r="124" spans="2:22" hidden="1" x14ac:dyDescent="0.25">
      <c r="B124" t="str">
        <f t="shared" si="6"/>
        <v>10001</v>
      </c>
      <c r="C124">
        <v>10</v>
      </c>
      <c r="D124">
        <v>5</v>
      </c>
      <c r="E124">
        <v>1</v>
      </c>
      <c r="F124">
        <v>7</v>
      </c>
      <c r="G124">
        <v>5</v>
      </c>
      <c r="H124">
        <v>4</v>
      </c>
      <c r="I124">
        <v>3</v>
      </c>
      <c r="J124">
        <v>75001</v>
      </c>
      <c r="K124">
        <v>0</v>
      </c>
      <c r="L124" t="s">
        <v>139</v>
      </c>
      <c r="M124" s="1">
        <v>212259.03</v>
      </c>
      <c r="N124">
        <v>0</v>
      </c>
      <c r="O124">
        <v>0</v>
      </c>
      <c r="P124" s="1">
        <v>212259.03</v>
      </c>
      <c r="Q124" s="1">
        <v>212259.03</v>
      </c>
      <c r="R124">
        <v>0</v>
      </c>
      <c r="S124" s="1">
        <v>212259.03</v>
      </c>
      <c r="T124">
        <v>0</v>
      </c>
      <c r="U124">
        <v>0</v>
      </c>
      <c r="V124">
        <v>0</v>
      </c>
    </row>
    <row r="125" spans="2:22" hidden="1" x14ac:dyDescent="0.25">
      <c r="B125" t="str">
        <f t="shared" si="6"/>
        <v>10001</v>
      </c>
      <c r="C125">
        <v>9</v>
      </c>
      <c r="D125">
        <v>4</v>
      </c>
      <c r="E125">
        <v>1</v>
      </c>
      <c r="F125">
        <v>7</v>
      </c>
      <c r="G125">
        <v>5</v>
      </c>
      <c r="H125">
        <v>4</v>
      </c>
      <c r="I125">
        <v>3</v>
      </c>
      <c r="J125">
        <v>88001</v>
      </c>
      <c r="K125">
        <v>0</v>
      </c>
      <c r="L125" t="s">
        <v>140</v>
      </c>
      <c r="M125" s="1">
        <v>45208.91</v>
      </c>
      <c r="N125">
        <v>0</v>
      </c>
      <c r="O125">
        <v>0</v>
      </c>
      <c r="P125" s="1">
        <v>45208.91</v>
      </c>
      <c r="Q125" s="1">
        <v>43333.09</v>
      </c>
      <c r="R125" s="1">
        <v>1875.82</v>
      </c>
      <c r="S125" s="1">
        <v>43333.09</v>
      </c>
      <c r="T125">
        <v>0</v>
      </c>
      <c r="U125">
        <v>0</v>
      </c>
      <c r="V125">
        <v>0</v>
      </c>
    </row>
    <row r="126" spans="2:22" hidden="1" x14ac:dyDescent="0.25">
      <c r="B126" t="str">
        <f t="shared" si="6"/>
        <v>10001</v>
      </c>
      <c r="C126">
        <v>9</v>
      </c>
      <c r="D126">
        <v>3</v>
      </c>
      <c r="E126">
        <v>1</v>
      </c>
      <c r="F126">
        <v>7</v>
      </c>
      <c r="G126">
        <v>5</v>
      </c>
      <c r="H126">
        <v>4</v>
      </c>
      <c r="I126">
        <v>3</v>
      </c>
      <c r="J126">
        <v>91801</v>
      </c>
      <c r="K126">
        <v>0</v>
      </c>
      <c r="L126" t="s">
        <v>141</v>
      </c>
      <c r="M126" s="1">
        <v>37953.96</v>
      </c>
      <c r="N126">
        <v>0</v>
      </c>
      <c r="O126">
        <v>0</v>
      </c>
      <c r="P126" s="1">
        <v>37953.96</v>
      </c>
      <c r="Q126" s="1">
        <v>37953.96</v>
      </c>
      <c r="R126">
        <v>0</v>
      </c>
      <c r="S126" s="1">
        <v>37953.96</v>
      </c>
      <c r="T126">
        <v>0</v>
      </c>
      <c r="U126">
        <v>0</v>
      </c>
      <c r="V126">
        <v>0</v>
      </c>
    </row>
    <row r="127" spans="2:22" hidden="1" x14ac:dyDescent="0.25">
      <c r="B127" t="str">
        <f t="shared" si="6"/>
        <v>10001</v>
      </c>
      <c r="C127">
        <v>9</v>
      </c>
      <c r="D127">
        <v>2</v>
      </c>
      <c r="E127">
        <v>1</v>
      </c>
      <c r="F127">
        <v>7</v>
      </c>
      <c r="G127">
        <v>5</v>
      </c>
      <c r="H127">
        <v>4</v>
      </c>
      <c r="I127">
        <v>3</v>
      </c>
      <c r="J127">
        <v>95001</v>
      </c>
      <c r="K127">
        <v>0</v>
      </c>
      <c r="L127" t="s">
        <v>142</v>
      </c>
      <c r="M127" s="1">
        <v>15530.62</v>
      </c>
      <c r="N127">
        <v>0</v>
      </c>
      <c r="O127">
        <v>0</v>
      </c>
      <c r="P127" s="1">
        <v>15530.62</v>
      </c>
      <c r="Q127" s="1">
        <v>15530.62</v>
      </c>
      <c r="R127">
        <v>0</v>
      </c>
      <c r="S127" s="1">
        <v>15530.62</v>
      </c>
      <c r="T127">
        <v>0</v>
      </c>
      <c r="U127">
        <v>0</v>
      </c>
      <c r="V127">
        <v>0</v>
      </c>
    </row>
    <row r="128" spans="2:22" hidden="1" x14ac:dyDescent="0.25">
      <c r="B128" t="str">
        <f t="shared" si="6"/>
        <v>10001</v>
      </c>
      <c r="C128">
        <v>12</v>
      </c>
      <c r="D128">
        <v>5</v>
      </c>
      <c r="E128">
        <v>1</v>
      </c>
      <c r="F128">
        <v>7</v>
      </c>
      <c r="G128">
        <v>5</v>
      </c>
      <c r="H128">
        <v>4</v>
      </c>
      <c r="I128">
        <v>3</v>
      </c>
      <c r="J128">
        <v>108001</v>
      </c>
      <c r="K128">
        <v>0</v>
      </c>
      <c r="L128" t="s">
        <v>143</v>
      </c>
      <c r="M128" s="1">
        <v>98613.83</v>
      </c>
      <c r="N128">
        <v>0</v>
      </c>
      <c r="O128">
        <v>0</v>
      </c>
      <c r="P128" s="1">
        <v>98613.83</v>
      </c>
      <c r="Q128" s="1">
        <v>98613.83</v>
      </c>
      <c r="R128">
        <v>0</v>
      </c>
      <c r="S128" s="1">
        <v>98613.83</v>
      </c>
      <c r="T128">
        <v>0</v>
      </c>
      <c r="U128">
        <v>0</v>
      </c>
      <c r="V128">
        <v>0</v>
      </c>
    </row>
    <row r="129" spans="1:22" hidden="1" x14ac:dyDescent="0.25">
      <c r="B129" t="str">
        <f t="shared" si="6"/>
        <v>10001</v>
      </c>
      <c r="C129">
        <v>60</v>
      </c>
      <c r="D129">
        <v>1</v>
      </c>
      <c r="E129">
        <v>5</v>
      </c>
      <c r="F129">
        <v>1</v>
      </c>
      <c r="G129">
        <v>1</v>
      </c>
      <c r="H129">
        <v>1</v>
      </c>
      <c r="I129">
        <v>1</v>
      </c>
      <c r="J129">
        <v>140001</v>
      </c>
      <c r="K129">
        <v>0</v>
      </c>
      <c r="L129" t="s">
        <v>144</v>
      </c>
      <c r="M129" s="1">
        <v>5000000</v>
      </c>
      <c r="N129">
        <v>0</v>
      </c>
      <c r="O129">
        <v>0</v>
      </c>
      <c r="P129" s="1">
        <v>5000000</v>
      </c>
      <c r="Q129">
        <v>0</v>
      </c>
      <c r="R129" s="1">
        <v>5000000</v>
      </c>
      <c r="S129">
        <v>0</v>
      </c>
      <c r="T129">
        <v>0</v>
      </c>
      <c r="U129">
        <v>0</v>
      </c>
      <c r="V129">
        <v>0</v>
      </c>
    </row>
    <row r="130" spans="1:22" hidden="1" x14ac:dyDescent="0.25">
      <c r="B130" t="str">
        <f t="shared" si="6"/>
        <v>10001</v>
      </c>
      <c r="C130">
        <v>50</v>
      </c>
      <c r="D130">
        <v>2</v>
      </c>
      <c r="E130">
        <v>4</v>
      </c>
      <c r="F130">
        <v>3</v>
      </c>
      <c r="G130">
        <v>1</v>
      </c>
      <c r="H130">
        <v>4</v>
      </c>
      <c r="I130">
        <v>3</v>
      </c>
      <c r="J130">
        <v>141001</v>
      </c>
      <c r="K130">
        <v>0</v>
      </c>
      <c r="L130" t="s">
        <v>145</v>
      </c>
      <c r="M130" s="1">
        <v>584690.44999999995</v>
      </c>
      <c r="N130">
        <v>0</v>
      </c>
      <c r="O130">
        <v>0</v>
      </c>
      <c r="P130" s="1">
        <v>584690.44999999995</v>
      </c>
      <c r="Q130" s="1">
        <v>579713.56999999995</v>
      </c>
      <c r="R130" s="1">
        <v>4976.88</v>
      </c>
      <c r="S130" s="1">
        <v>579713.56999999995</v>
      </c>
      <c r="T130">
        <v>0</v>
      </c>
      <c r="U130">
        <v>0</v>
      </c>
      <c r="V130">
        <v>0</v>
      </c>
    </row>
    <row r="131" spans="1:22" hidden="1" x14ac:dyDescent="0.25">
      <c r="B131" t="str">
        <f t="shared" si="6"/>
        <v>10001</v>
      </c>
      <c r="C131">
        <v>99</v>
      </c>
      <c r="D131">
        <v>1</v>
      </c>
      <c r="E131">
        <v>7</v>
      </c>
      <c r="F131">
        <v>1</v>
      </c>
      <c r="G131">
        <v>2</v>
      </c>
      <c r="H131">
        <v>1</v>
      </c>
      <c r="I131">
        <v>1</v>
      </c>
      <c r="J131">
        <v>143002</v>
      </c>
      <c r="K131">
        <v>0</v>
      </c>
      <c r="L131" t="s">
        <v>146</v>
      </c>
      <c r="M131" s="1">
        <v>80000</v>
      </c>
      <c r="N131">
        <v>0</v>
      </c>
      <c r="O131">
        <v>0</v>
      </c>
      <c r="P131" s="1">
        <v>80000</v>
      </c>
      <c r="Q131" s="1">
        <v>46978.68</v>
      </c>
      <c r="R131" s="1">
        <v>33021.32</v>
      </c>
      <c r="S131" s="1">
        <v>46978.68</v>
      </c>
      <c r="T131">
        <v>0</v>
      </c>
      <c r="U131">
        <v>0</v>
      </c>
      <c r="V131">
        <v>0</v>
      </c>
    </row>
    <row r="132" spans="1:22" hidden="1" x14ac:dyDescent="0.25">
      <c r="B132" t="str">
        <f t="shared" si="6"/>
        <v>10001</v>
      </c>
      <c r="C132">
        <v>99</v>
      </c>
      <c r="D132">
        <v>1</v>
      </c>
      <c r="E132">
        <v>7</v>
      </c>
      <c r="F132">
        <v>1</v>
      </c>
      <c r="G132">
        <v>1</v>
      </c>
      <c r="H132">
        <v>1</v>
      </c>
      <c r="I132">
        <v>1</v>
      </c>
      <c r="J132">
        <v>143003</v>
      </c>
      <c r="K132">
        <v>0</v>
      </c>
      <c r="L132" t="s">
        <v>147</v>
      </c>
      <c r="M132" s="1">
        <v>10000</v>
      </c>
      <c r="N132">
        <v>0</v>
      </c>
      <c r="O132">
        <v>0</v>
      </c>
      <c r="P132" s="1">
        <v>10000</v>
      </c>
      <c r="Q132">
        <v>436.56</v>
      </c>
      <c r="R132" s="1">
        <v>9563.44</v>
      </c>
      <c r="S132">
        <v>436.56</v>
      </c>
      <c r="T132">
        <v>0</v>
      </c>
      <c r="U132">
        <v>0</v>
      </c>
      <c r="V132">
        <v>0</v>
      </c>
    </row>
    <row r="133" spans="1:22" hidden="1" x14ac:dyDescent="0.25">
      <c r="B133" t="str">
        <f t="shared" si="6"/>
        <v>10001</v>
      </c>
      <c r="C133">
        <v>99</v>
      </c>
      <c r="D133">
        <v>1</v>
      </c>
      <c r="E133">
        <v>7</v>
      </c>
      <c r="F133">
        <v>1</v>
      </c>
      <c r="G133">
        <v>1</v>
      </c>
      <c r="H133">
        <v>2</v>
      </c>
      <c r="I133">
        <v>1</v>
      </c>
      <c r="J133">
        <v>143004</v>
      </c>
      <c r="K133">
        <v>0</v>
      </c>
      <c r="L133" t="s">
        <v>148</v>
      </c>
      <c r="M133" s="1">
        <v>800000</v>
      </c>
      <c r="N133">
        <v>0</v>
      </c>
      <c r="O133">
        <v>0</v>
      </c>
      <c r="P133" s="1">
        <v>800000</v>
      </c>
      <c r="Q133" s="1">
        <v>703248.09</v>
      </c>
      <c r="R133" s="1">
        <v>96751.91</v>
      </c>
      <c r="S133" s="1">
        <v>703248.09</v>
      </c>
      <c r="T133">
        <v>0</v>
      </c>
      <c r="U133">
        <v>0</v>
      </c>
      <c r="V133">
        <v>0</v>
      </c>
    </row>
    <row r="134" spans="1:22" hidden="1" x14ac:dyDescent="0.25">
      <c r="B134" t="str">
        <f t="shared" si="6"/>
        <v>10001</v>
      </c>
      <c r="C134">
        <v>99</v>
      </c>
      <c r="D134">
        <v>1</v>
      </c>
      <c r="E134">
        <v>7</v>
      </c>
      <c r="F134">
        <v>1</v>
      </c>
      <c r="G134">
        <v>1</v>
      </c>
      <c r="H134">
        <v>2</v>
      </c>
      <c r="I134">
        <v>1</v>
      </c>
      <c r="J134">
        <v>143005</v>
      </c>
      <c r="K134">
        <v>0</v>
      </c>
      <c r="L134" t="s">
        <v>149</v>
      </c>
      <c r="M134" s="1">
        <v>100000</v>
      </c>
      <c r="N134">
        <v>0</v>
      </c>
      <c r="O134">
        <v>0</v>
      </c>
      <c r="P134" s="1">
        <v>100000</v>
      </c>
      <c r="Q134" s="1">
        <v>43983.34</v>
      </c>
      <c r="R134" s="1">
        <v>56016.66</v>
      </c>
      <c r="S134" s="1">
        <v>43983.34</v>
      </c>
      <c r="T134">
        <v>0</v>
      </c>
      <c r="U134">
        <v>0</v>
      </c>
      <c r="V134">
        <v>0</v>
      </c>
    </row>
    <row r="135" spans="1:22" hidden="1" x14ac:dyDescent="0.25">
      <c r="B135" t="str">
        <f t="shared" si="6"/>
        <v>10001</v>
      </c>
      <c r="C135">
        <v>99</v>
      </c>
      <c r="D135">
        <v>1</v>
      </c>
      <c r="E135">
        <v>7</v>
      </c>
      <c r="F135">
        <v>1</v>
      </c>
      <c r="G135">
        <v>99</v>
      </c>
      <c r="H135">
        <v>1</v>
      </c>
      <c r="I135">
        <v>1</v>
      </c>
      <c r="J135">
        <v>144501</v>
      </c>
      <c r="K135">
        <v>0</v>
      </c>
      <c r="L135" t="s">
        <v>150</v>
      </c>
      <c r="M135" s="1">
        <v>100000</v>
      </c>
      <c r="N135">
        <v>0</v>
      </c>
      <c r="O135">
        <v>0</v>
      </c>
      <c r="P135" s="1">
        <v>100000</v>
      </c>
      <c r="Q135" s="1">
        <v>12100.39</v>
      </c>
      <c r="R135" s="1">
        <v>87899.61</v>
      </c>
      <c r="S135" s="1">
        <v>11485.83</v>
      </c>
      <c r="T135" s="1">
        <v>73031.98</v>
      </c>
      <c r="U135" s="1">
        <v>73031.98</v>
      </c>
      <c r="V135" s="1">
        <v>73031.98</v>
      </c>
    </row>
    <row r="136" spans="1:22" hidden="1" x14ac:dyDescent="0.25">
      <c r="B136" t="str">
        <f t="shared" si="6"/>
        <v>10001</v>
      </c>
      <c r="C136">
        <v>99</v>
      </c>
      <c r="D136">
        <v>1</v>
      </c>
      <c r="E136">
        <v>7</v>
      </c>
      <c r="F136">
        <v>1</v>
      </c>
      <c r="G136">
        <v>99</v>
      </c>
      <c r="H136">
        <v>99</v>
      </c>
      <c r="I136">
        <v>999</v>
      </c>
      <c r="J136">
        <v>144701</v>
      </c>
      <c r="K136">
        <v>0</v>
      </c>
      <c r="L136" t="s">
        <v>151</v>
      </c>
      <c r="M136" s="1">
        <v>20000</v>
      </c>
      <c r="N136">
        <v>0</v>
      </c>
      <c r="O136">
        <v>0</v>
      </c>
      <c r="P136" s="1">
        <v>20000</v>
      </c>
      <c r="Q136" s="1">
        <v>1594</v>
      </c>
      <c r="R136" s="1">
        <v>18406</v>
      </c>
      <c r="S136" s="1">
        <v>1594</v>
      </c>
      <c r="T136">
        <v>0</v>
      </c>
      <c r="U136">
        <v>0</v>
      </c>
      <c r="V136">
        <v>0</v>
      </c>
    </row>
    <row r="137" spans="1:22" hidden="1" x14ac:dyDescent="0.25">
      <c r="B137" t="str">
        <f t="shared" si="6"/>
        <v>10001</v>
      </c>
      <c r="C137">
        <v>99</v>
      </c>
      <c r="D137">
        <v>1</v>
      </c>
      <c r="E137">
        <v>7</v>
      </c>
      <c r="F137">
        <v>2</v>
      </c>
      <c r="G137">
        <v>1</v>
      </c>
      <c r="H137">
        <v>2</v>
      </c>
      <c r="I137">
        <v>1</v>
      </c>
      <c r="J137">
        <v>146001</v>
      </c>
      <c r="K137">
        <v>0</v>
      </c>
      <c r="L137" t="s">
        <v>152</v>
      </c>
      <c r="M137" s="1">
        <v>50000</v>
      </c>
      <c r="N137">
        <v>0</v>
      </c>
      <c r="O137">
        <v>0</v>
      </c>
      <c r="P137" s="1">
        <v>50000</v>
      </c>
      <c r="Q137">
        <v>0</v>
      </c>
      <c r="R137" s="1">
        <v>50000</v>
      </c>
      <c r="S137">
        <v>0</v>
      </c>
      <c r="T137" s="1">
        <v>7633.53</v>
      </c>
      <c r="U137" s="1">
        <v>7633.53</v>
      </c>
      <c r="V137">
        <v>0</v>
      </c>
    </row>
    <row r="138" spans="1:22" hidden="1" x14ac:dyDescent="0.25">
      <c r="B138" t="str">
        <f t="shared" si="6"/>
        <v>10001</v>
      </c>
      <c r="C138">
        <v>99</v>
      </c>
      <c r="D138">
        <v>1</v>
      </c>
      <c r="E138">
        <v>7</v>
      </c>
      <c r="F138">
        <v>1</v>
      </c>
      <c r="G138">
        <v>99</v>
      </c>
      <c r="H138">
        <v>6</v>
      </c>
      <c r="I138">
        <v>1</v>
      </c>
      <c r="J138">
        <v>148101</v>
      </c>
      <c r="K138">
        <v>0</v>
      </c>
      <c r="L138" t="s">
        <v>153</v>
      </c>
      <c r="M138" s="1">
        <v>100000</v>
      </c>
      <c r="N138">
        <v>0</v>
      </c>
      <c r="O138">
        <v>0</v>
      </c>
      <c r="P138" s="1">
        <v>100000</v>
      </c>
      <c r="Q138">
        <v>0</v>
      </c>
      <c r="R138" s="1">
        <v>100000</v>
      </c>
      <c r="S138">
        <v>0</v>
      </c>
      <c r="T138">
        <v>0</v>
      </c>
      <c r="U138">
        <v>0</v>
      </c>
      <c r="V138">
        <v>0</v>
      </c>
    </row>
    <row r="139" spans="1:22" hidden="1" x14ac:dyDescent="0.25">
      <c r="B139" t="str">
        <f t="shared" si="6"/>
        <v>10001</v>
      </c>
      <c r="C139">
        <v>99</v>
      </c>
      <c r="D139">
        <v>1</v>
      </c>
      <c r="E139">
        <v>7</v>
      </c>
      <c r="F139">
        <v>1</v>
      </c>
      <c r="G139">
        <v>99</v>
      </c>
      <c r="H139">
        <v>6</v>
      </c>
      <c r="I139">
        <v>2</v>
      </c>
      <c r="J139">
        <v>148102</v>
      </c>
      <c r="K139">
        <v>0</v>
      </c>
      <c r="L139" t="s">
        <v>154</v>
      </c>
      <c r="M139" s="1">
        <v>100000</v>
      </c>
      <c r="N139">
        <v>0</v>
      </c>
      <c r="O139">
        <v>0</v>
      </c>
      <c r="P139" s="1">
        <v>100000</v>
      </c>
      <c r="Q139">
        <v>0</v>
      </c>
      <c r="R139" s="1">
        <v>100000</v>
      </c>
      <c r="S139">
        <v>0</v>
      </c>
      <c r="T139">
        <v>0</v>
      </c>
      <c r="U139">
        <v>0</v>
      </c>
      <c r="V139">
        <v>0</v>
      </c>
    </row>
    <row r="140" spans="1:22" hidden="1" x14ac:dyDescent="0.25">
      <c r="A140" t="s">
        <v>27</v>
      </c>
      <c r="B140" t="str">
        <f t="shared" si="6"/>
        <v>10001</v>
      </c>
      <c r="J140">
        <v>0</v>
      </c>
      <c r="K140">
        <v>0</v>
      </c>
      <c r="L140" t="s">
        <v>155</v>
      </c>
      <c r="M140" s="1">
        <v>8274748.5</v>
      </c>
      <c r="N140" s="1">
        <v>130650.84</v>
      </c>
      <c r="O140">
        <v>0</v>
      </c>
      <c r="P140" s="1">
        <v>8405399.3399999999</v>
      </c>
      <c r="Q140" s="1">
        <v>2000475.1</v>
      </c>
      <c r="R140" s="1">
        <v>6404924.2400000002</v>
      </c>
      <c r="S140" s="1">
        <v>1960847.48</v>
      </c>
      <c r="T140" s="1">
        <v>128863.41</v>
      </c>
      <c r="U140" s="1">
        <v>128863.41</v>
      </c>
      <c r="V140" s="1">
        <v>118227.21</v>
      </c>
    </row>
    <row r="141" spans="1:22" hidden="1" x14ac:dyDescent="0.25">
      <c r="B141" t="str">
        <f t="shared" ref="B141:B150" si="7">"10002"</f>
        <v>10002</v>
      </c>
      <c r="C141">
        <v>1</v>
      </c>
      <c r="D141">
        <v>6</v>
      </c>
      <c r="E141">
        <v>1</v>
      </c>
      <c r="F141">
        <v>2</v>
      </c>
      <c r="G141">
        <v>1</v>
      </c>
      <c r="H141">
        <v>2</v>
      </c>
      <c r="I141">
        <v>1</v>
      </c>
      <c r="J141">
        <v>21501</v>
      </c>
      <c r="K141">
        <v>0</v>
      </c>
      <c r="L141" t="s">
        <v>156</v>
      </c>
      <c r="M141" s="1">
        <v>2000</v>
      </c>
      <c r="N141" s="1">
        <v>32199</v>
      </c>
      <c r="O141">
        <v>0</v>
      </c>
      <c r="P141" s="1">
        <v>34199</v>
      </c>
      <c r="Q141" s="1">
        <v>32199</v>
      </c>
      <c r="R141" s="1">
        <v>2000</v>
      </c>
      <c r="S141" s="1">
        <v>32199</v>
      </c>
      <c r="T141">
        <v>0</v>
      </c>
      <c r="U141">
        <v>0</v>
      </c>
      <c r="V141">
        <v>0</v>
      </c>
    </row>
    <row r="142" spans="1:22" hidden="1" x14ac:dyDescent="0.25">
      <c r="B142" t="str">
        <f t="shared" si="7"/>
        <v>10002</v>
      </c>
      <c r="C142">
        <v>8</v>
      </c>
      <c r="D142">
        <v>1</v>
      </c>
      <c r="E142">
        <v>1</v>
      </c>
      <c r="F142">
        <v>4</v>
      </c>
      <c r="G142">
        <v>2</v>
      </c>
      <c r="H142">
        <v>5</v>
      </c>
      <c r="I142">
        <v>999</v>
      </c>
      <c r="J142">
        <v>33007</v>
      </c>
      <c r="K142">
        <v>0</v>
      </c>
      <c r="L142" t="s">
        <v>157</v>
      </c>
      <c r="M142" s="1">
        <v>1000</v>
      </c>
      <c r="N142">
        <v>0</v>
      </c>
      <c r="O142">
        <v>0</v>
      </c>
      <c r="P142" s="1">
        <v>1000</v>
      </c>
      <c r="Q142">
        <v>0</v>
      </c>
      <c r="R142" s="1">
        <v>1000</v>
      </c>
      <c r="S142">
        <v>0</v>
      </c>
      <c r="T142">
        <v>419.3</v>
      </c>
      <c r="U142">
        <v>419.3</v>
      </c>
      <c r="V142">
        <v>419.3</v>
      </c>
    </row>
    <row r="143" spans="1:22" hidden="1" x14ac:dyDescent="0.25">
      <c r="B143" t="str">
        <f t="shared" si="7"/>
        <v>10002</v>
      </c>
      <c r="C143">
        <v>8</v>
      </c>
      <c r="D143">
        <v>1</v>
      </c>
      <c r="E143">
        <v>1</v>
      </c>
      <c r="F143">
        <v>3</v>
      </c>
      <c r="G143">
        <v>1</v>
      </c>
      <c r="H143">
        <v>2</v>
      </c>
      <c r="I143">
        <v>999</v>
      </c>
      <c r="J143">
        <v>80008</v>
      </c>
      <c r="K143">
        <v>0</v>
      </c>
      <c r="L143" t="s">
        <v>158</v>
      </c>
      <c r="M143">
        <v>500</v>
      </c>
      <c r="N143">
        <v>0</v>
      </c>
      <c r="O143">
        <v>0</v>
      </c>
      <c r="P143">
        <v>500</v>
      </c>
      <c r="Q143">
        <v>494.1</v>
      </c>
      <c r="R143">
        <v>5.9</v>
      </c>
      <c r="S143">
        <v>494.1</v>
      </c>
      <c r="T143">
        <v>0</v>
      </c>
      <c r="U143">
        <v>0</v>
      </c>
      <c r="V143">
        <v>0</v>
      </c>
    </row>
    <row r="144" spans="1:22" hidden="1" x14ac:dyDescent="0.25">
      <c r="B144" t="str">
        <f t="shared" si="7"/>
        <v>10002</v>
      </c>
      <c r="C144">
        <v>8</v>
      </c>
      <c r="D144">
        <v>1</v>
      </c>
      <c r="E144">
        <v>1</v>
      </c>
      <c r="F144">
        <v>3</v>
      </c>
      <c r="G144">
        <v>2</v>
      </c>
      <c r="H144">
        <v>99</v>
      </c>
      <c r="I144">
        <v>999</v>
      </c>
      <c r="J144">
        <v>81002</v>
      </c>
      <c r="K144">
        <v>0</v>
      </c>
      <c r="L144" t="s">
        <v>159</v>
      </c>
      <c r="M144" s="1">
        <v>6000</v>
      </c>
      <c r="N144">
        <v>0</v>
      </c>
      <c r="O144">
        <v>0</v>
      </c>
      <c r="P144" s="1">
        <v>6000</v>
      </c>
      <c r="Q144" s="1">
        <v>1763.88</v>
      </c>
      <c r="R144" s="1">
        <v>4236.12</v>
      </c>
      <c r="S144">
        <v>0</v>
      </c>
      <c r="T144" s="1">
        <v>1547.2</v>
      </c>
      <c r="U144" s="1">
        <v>1547.2</v>
      </c>
      <c r="V144" s="1">
        <v>1547.2</v>
      </c>
    </row>
    <row r="145" spans="1:22" hidden="1" x14ac:dyDescent="0.25">
      <c r="B145" t="str">
        <f t="shared" si="7"/>
        <v>10002</v>
      </c>
      <c r="C145">
        <v>8</v>
      </c>
      <c r="D145">
        <v>1</v>
      </c>
      <c r="E145">
        <v>1</v>
      </c>
      <c r="F145">
        <v>3</v>
      </c>
      <c r="G145">
        <v>2</v>
      </c>
      <c r="H145">
        <v>11</v>
      </c>
      <c r="I145">
        <v>6</v>
      </c>
      <c r="J145">
        <v>81005</v>
      </c>
      <c r="K145">
        <v>0</v>
      </c>
      <c r="L145" t="s">
        <v>160</v>
      </c>
      <c r="M145" s="1">
        <v>3000</v>
      </c>
      <c r="N145">
        <v>0</v>
      </c>
      <c r="O145">
        <v>0</v>
      </c>
      <c r="P145" s="1">
        <v>3000</v>
      </c>
      <c r="Q145" s="1">
        <v>2994.37</v>
      </c>
      <c r="R145">
        <v>5.63</v>
      </c>
      <c r="S145" s="1">
        <v>2994.37</v>
      </c>
      <c r="T145" s="1">
        <v>2261.64</v>
      </c>
      <c r="U145" s="1">
        <v>2261.64</v>
      </c>
      <c r="V145" s="1">
        <v>2261.64</v>
      </c>
    </row>
    <row r="146" spans="1:22" hidden="1" x14ac:dyDescent="0.25">
      <c r="B146" t="str">
        <f t="shared" si="7"/>
        <v>10002</v>
      </c>
      <c r="C146">
        <v>8</v>
      </c>
      <c r="D146">
        <v>1</v>
      </c>
      <c r="E146">
        <v>1</v>
      </c>
      <c r="F146">
        <v>3</v>
      </c>
      <c r="G146">
        <v>2</v>
      </c>
      <c r="H146">
        <v>11</v>
      </c>
      <c r="I146">
        <v>999</v>
      </c>
      <c r="J146">
        <v>81006</v>
      </c>
      <c r="K146">
        <v>0</v>
      </c>
      <c r="L146" t="s">
        <v>161</v>
      </c>
      <c r="M146" s="1">
        <v>27000</v>
      </c>
      <c r="N146" s="1">
        <v>57587.34</v>
      </c>
      <c r="O146">
        <v>0</v>
      </c>
      <c r="P146" s="1">
        <v>84587.34</v>
      </c>
      <c r="Q146" s="1">
        <v>75865.36</v>
      </c>
      <c r="R146" s="1">
        <v>8721.98</v>
      </c>
      <c r="S146" s="1">
        <v>2252.12</v>
      </c>
      <c r="T146" s="1">
        <v>17134.66</v>
      </c>
      <c r="U146" s="1">
        <v>16989.330000000002</v>
      </c>
      <c r="V146" s="1">
        <v>16989.330000000002</v>
      </c>
    </row>
    <row r="147" spans="1:22" hidden="1" x14ac:dyDescent="0.25">
      <c r="B147" t="str">
        <f t="shared" si="7"/>
        <v>10002</v>
      </c>
      <c r="C147">
        <v>8</v>
      </c>
      <c r="D147">
        <v>1</v>
      </c>
      <c r="E147">
        <v>2</v>
      </c>
      <c r="F147">
        <v>5</v>
      </c>
      <c r="G147">
        <v>4</v>
      </c>
      <c r="H147">
        <v>5</v>
      </c>
      <c r="I147">
        <v>1</v>
      </c>
      <c r="J147">
        <v>121004</v>
      </c>
      <c r="K147">
        <v>0</v>
      </c>
      <c r="L147" t="s">
        <v>162</v>
      </c>
      <c r="M147" s="1">
        <v>15000</v>
      </c>
      <c r="N147">
        <v>0</v>
      </c>
      <c r="O147">
        <v>0</v>
      </c>
      <c r="P147" s="1">
        <v>15000</v>
      </c>
      <c r="Q147">
        <v>0</v>
      </c>
      <c r="R147" s="1">
        <v>15000</v>
      </c>
      <c r="S147">
        <v>0</v>
      </c>
      <c r="T147">
        <v>0</v>
      </c>
      <c r="U147">
        <v>0</v>
      </c>
      <c r="V147">
        <v>0</v>
      </c>
    </row>
    <row r="148" spans="1:22" hidden="1" x14ac:dyDescent="0.25">
      <c r="B148" t="str">
        <f t="shared" si="7"/>
        <v>10002</v>
      </c>
      <c r="C148">
        <v>5</v>
      </c>
      <c r="D148">
        <v>2</v>
      </c>
      <c r="E148">
        <v>2</v>
      </c>
      <c r="F148">
        <v>3</v>
      </c>
      <c r="G148">
        <v>4</v>
      </c>
      <c r="H148">
        <v>1</v>
      </c>
      <c r="I148">
        <v>1</v>
      </c>
      <c r="J148">
        <v>122901</v>
      </c>
      <c r="K148">
        <v>0</v>
      </c>
      <c r="L148" t="s">
        <v>163</v>
      </c>
      <c r="M148" s="1">
        <v>7100</v>
      </c>
      <c r="N148">
        <v>0</v>
      </c>
      <c r="O148">
        <v>0</v>
      </c>
      <c r="P148" s="1">
        <v>7100</v>
      </c>
      <c r="Q148" s="1">
        <v>7100</v>
      </c>
      <c r="R148">
        <v>0</v>
      </c>
      <c r="S148">
        <v>0</v>
      </c>
      <c r="T148" s="1">
        <v>25833</v>
      </c>
      <c r="U148" s="1">
        <v>25833</v>
      </c>
      <c r="V148" s="1">
        <v>25833</v>
      </c>
    </row>
    <row r="149" spans="1:22" hidden="1" x14ac:dyDescent="0.25">
      <c r="B149" t="str">
        <f t="shared" si="7"/>
        <v>10002</v>
      </c>
      <c r="C149">
        <v>8</v>
      </c>
      <c r="D149">
        <v>1</v>
      </c>
      <c r="E149">
        <v>2</v>
      </c>
      <c r="F149">
        <v>2</v>
      </c>
      <c r="G149">
        <v>3</v>
      </c>
      <c r="H149">
        <v>5</v>
      </c>
      <c r="I149">
        <v>1</v>
      </c>
      <c r="J149">
        <v>131701</v>
      </c>
      <c r="K149">
        <v>0</v>
      </c>
      <c r="L149" t="s">
        <v>164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 s="1">
        <v>4714.3</v>
      </c>
      <c r="U149" s="1">
        <v>4714.3</v>
      </c>
      <c r="V149" s="1">
        <v>4714.3</v>
      </c>
    </row>
    <row r="150" spans="1:22" hidden="1" x14ac:dyDescent="0.25">
      <c r="A150" t="s">
        <v>27</v>
      </c>
      <c r="B150" t="str">
        <f t="shared" si="7"/>
        <v>10002</v>
      </c>
      <c r="J150">
        <v>0</v>
      </c>
      <c r="K150">
        <v>0</v>
      </c>
      <c r="L150" t="s">
        <v>165</v>
      </c>
      <c r="M150" s="1">
        <v>61600</v>
      </c>
      <c r="N150" s="1">
        <v>89786.34</v>
      </c>
      <c r="O150">
        <v>0</v>
      </c>
      <c r="P150" s="1">
        <v>151386.34</v>
      </c>
      <c r="Q150" s="1">
        <v>120416.71</v>
      </c>
      <c r="R150" s="1">
        <v>30969.63</v>
      </c>
      <c r="S150" s="1">
        <v>37939.589999999997</v>
      </c>
      <c r="T150" s="1">
        <v>51910.1</v>
      </c>
      <c r="U150" s="1">
        <v>51764.77</v>
      </c>
      <c r="V150" s="1">
        <v>51764.77</v>
      </c>
    </row>
    <row r="151" spans="1:22" hidden="1" x14ac:dyDescent="0.25">
      <c r="B151" t="str">
        <f t="shared" ref="B151:B182" si="8">"10003"</f>
        <v>10003</v>
      </c>
      <c r="C151">
        <v>1</v>
      </c>
      <c r="D151">
        <v>2</v>
      </c>
      <c r="E151">
        <v>1</v>
      </c>
      <c r="F151">
        <v>3</v>
      </c>
      <c r="G151">
        <v>2</v>
      </c>
      <c r="H151">
        <v>13</v>
      </c>
      <c r="I151">
        <v>2</v>
      </c>
      <c r="J151">
        <v>6001</v>
      </c>
      <c r="K151">
        <v>0</v>
      </c>
      <c r="L151" t="s">
        <v>166</v>
      </c>
      <c r="M151" s="1">
        <v>137000</v>
      </c>
      <c r="N151" s="1">
        <v>1000</v>
      </c>
      <c r="O151">
        <v>0</v>
      </c>
      <c r="P151" s="1">
        <v>138000</v>
      </c>
      <c r="Q151" s="1">
        <v>126041.97</v>
      </c>
      <c r="R151" s="1">
        <v>11958.03</v>
      </c>
      <c r="S151" s="1">
        <v>97026.75</v>
      </c>
      <c r="T151" s="1">
        <v>31804.13</v>
      </c>
      <c r="U151" s="1">
        <v>31804.13</v>
      </c>
      <c r="V151" s="1">
        <v>31072.13</v>
      </c>
    </row>
    <row r="152" spans="1:22" hidden="1" x14ac:dyDescent="0.25">
      <c r="B152" t="str">
        <f t="shared" si="8"/>
        <v>10003</v>
      </c>
      <c r="C152">
        <v>1</v>
      </c>
      <c r="D152">
        <v>2</v>
      </c>
      <c r="E152">
        <v>1</v>
      </c>
      <c r="F152">
        <v>3</v>
      </c>
      <c r="G152">
        <v>2</v>
      </c>
      <c r="H152">
        <v>5</v>
      </c>
      <c r="I152">
        <v>6</v>
      </c>
      <c r="J152">
        <v>6002</v>
      </c>
      <c r="K152">
        <v>0</v>
      </c>
      <c r="L152" t="s">
        <v>167</v>
      </c>
      <c r="M152" s="1">
        <v>46000</v>
      </c>
      <c r="N152">
        <v>0</v>
      </c>
      <c r="O152">
        <v>0</v>
      </c>
      <c r="P152" s="1">
        <v>46000</v>
      </c>
      <c r="Q152" s="1">
        <v>46000</v>
      </c>
      <c r="R152">
        <v>0</v>
      </c>
      <c r="S152" s="1">
        <v>46000</v>
      </c>
      <c r="T152">
        <v>0</v>
      </c>
      <c r="U152">
        <v>0</v>
      </c>
      <c r="V152">
        <v>0</v>
      </c>
    </row>
    <row r="153" spans="1:22" hidden="1" x14ac:dyDescent="0.25">
      <c r="B153" t="str">
        <f t="shared" si="8"/>
        <v>10003</v>
      </c>
      <c r="C153">
        <v>1</v>
      </c>
      <c r="D153">
        <v>2</v>
      </c>
      <c r="E153">
        <v>1</v>
      </c>
      <c r="F153">
        <v>3</v>
      </c>
      <c r="G153">
        <v>2</v>
      </c>
      <c r="H153">
        <v>5</v>
      </c>
      <c r="I153">
        <v>4</v>
      </c>
      <c r="J153">
        <v>6003</v>
      </c>
      <c r="K153">
        <v>0</v>
      </c>
      <c r="L153" t="s">
        <v>168</v>
      </c>
      <c r="M153" s="1">
        <v>34000</v>
      </c>
      <c r="N153" s="1">
        <v>-1300</v>
      </c>
      <c r="O153">
        <v>0</v>
      </c>
      <c r="P153" s="1">
        <v>32700</v>
      </c>
      <c r="Q153" s="1">
        <v>32656.99</v>
      </c>
      <c r="R153">
        <v>43.01</v>
      </c>
      <c r="S153" s="1">
        <v>24281.1</v>
      </c>
      <c r="T153" s="1">
        <v>9212.26</v>
      </c>
      <c r="U153" s="1">
        <v>9212.26</v>
      </c>
      <c r="V153" s="1">
        <v>2932.79</v>
      </c>
    </row>
    <row r="154" spans="1:22" hidden="1" x14ac:dyDescent="0.25">
      <c r="B154" t="str">
        <f t="shared" si="8"/>
        <v>10003</v>
      </c>
      <c r="C154">
        <v>1</v>
      </c>
      <c r="D154">
        <v>2</v>
      </c>
      <c r="E154">
        <v>1</v>
      </c>
      <c r="F154">
        <v>3</v>
      </c>
      <c r="G154">
        <v>2</v>
      </c>
      <c r="H154">
        <v>16</v>
      </c>
      <c r="I154">
        <v>1</v>
      </c>
      <c r="J154">
        <v>6007</v>
      </c>
      <c r="K154">
        <v>0</v>
      </c>
      <c r="L154" t="s">
        <v>169</v>
      </c>
      <c r="M154">
        <v>500</v>
      </c>
      <c r="N154">
        <v>-500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</row>
    <row r="155" spans="1:22" hidden="1" x14ac:dyDescent="0.25">
      <c r="B155" t="str">
        <f t="shared" si="8"/>
        <v>10003</v>
      </c>
      <c r="C155">
        <v>1</v>
      </c>
      <c r="D155">
        <v>8</v>
      </c>
      <c r="E155">
        <v>1</v>
      </c>
      <c r="F155">
        <v>3</v>
      </c>
      <c r="G155">
        <v>1</v>
      </c>
      <c r="H155">
        <v>2</v>
      </c>
      <c r="I155">
        <v>6</v>
      </c>
      <c r="J155">
        <v>11007</v>
      </c>
      <c r="K155">
        <v>0</v>
      </c>
      <c r="L155" t="s">
        <v>170</v>
      </c>
      <c r="M155" s="1">
        <v>2000</v>
      </c>
      <c r="N155">
        <v>0</v>
      </c>
      <c r="O155">
        <v>0</v>
      </c>
      <c r="P155" s="1">
        <v>2000</v>
      </c>
      <c r="Q155" s="1">
        <v>1722.64</v>
      </c>
      <c r="R155">
        <v>277.36</v>
      </c>
      <c r="S155" s="1">
        <v>1722.64</v>
      </c>
      <c r="T155" s="1">
        <v>1994.7</v>
      </c>
      <c r="U155" s="1">
        <v>1994.7</v>
      </c>
      <c r="V155" s="1">
        <v>1994.7</v>
      </c>
    </row>
    <row r="156" spans="1:22" hidden="1" x14ac:dyDescent="0.25">
      <c r="B156" t="str">
        <f t="shared" si="8"/>
        <v>10003</v>
      </c>
      <c r="C156">
        <v>1</v>
      </c>
      <c r="D156">
        <v>8</v>
      </c>
      <c r="E156">
        <v>1</v>
      </c>
      <c r="F156">
        <v>3</v>
      </c>
      <c r="G156">
        <v>1</v>
      </c>
      <c r="H156">
        <v>2</v>
      </c>
      <c r="I156">
        <v>6</v>
      </c>
      <c r="J156">
        <v>12001</v>
      </c>
      <c r="K156">
        <v>0</v>
      </c>
      <c r="L156" t="s">
        <v>171</v>
      </c>
      <c r="M156" s="1">
        <v>7300</v>
      </c>
      <c r="N156">
        <v>0</v>
      </c>
      <c r="O156">
        <v>0</v>
      </c>
      <c r="P156" s="1">
        <v>7300</v>
      </c>
      <c r="Q156" s="1">
        <v>6903.01</v>
      </c>
      <c r="R156">
        <v>396.99</v>
      </c>
      <c r="S156" s="1">
        <v>6294.84</v>
      </c>
      <c r="T156" s="1">
        <v>20876.759999999998</v>
      </c>
      <c r="U156" s="1">
        <v>20876.759999999998</v>
      </c>
      <c r="V156" s="1">
        <v>20876.759999999998</v>
      </c>
    </row>
    <row r="157" spans="1:22" hidden="1" x14ac:dyDescent="0.25">
      <c r="B157" t="str">
        <f t="shared" si="8"/>
        <v>10003</v>
      </c>
      <c r="C157">
        <v>1</v>
      </c>
      <c r="D157">
        <v>3</v>
      </c>
      <c r="E157">
        <v>1</v>
      </c>
      <c r="F157">
        <v>3</v>
      </c>
      <c r="G157">
        <v>2</v>
      </c>
      <c r="H157">
        <v>5</v>
      </c>
      <c r="I157">
        <v>2</v>
      </c>
      <c r="J157">
        <v>12002</v>
      </c>
      <c r="K157">
        <v>0</v>
      </c>
      <c r="L157" t="s">
        <v>172</v>
      </c>
      <c r="M157" s="1">
        <v>26000</v>
      </c>
      <c r="N157" s="1">
        <v>-3700.92</v>
      </c>
      <c r="O157">
        <v>0</v>
      </c>
      <c r="P157" s="1">
        <v>22299.08</v>
      </c>
      <c r="Q157" s="1">
        <v>15976.85</v>
      </c>
      <c r="R157" s="1">
        <v>6322.23</v>
      </c>
      <c r="S157" s="1">
        <v>14784.73</v>
      </c>
      <c r="T157" s="1">
        <v>3225.76</v>
      </c>
      <c r="U157" s="1">
        <v>3040.04</v>
      </c>
      <c r="V157" s="1">
        <v>3001.61</v>
      </c>
    </row>
    <row r="158" spans="1:22" hidden="1" x14ac:dyDescent="0.25">
      <c r="B158" t="str">
        <f t="shared" si="8"/>
        <v>10003</v>
      </c>
      <c r="C158">
        <v>1</v>
      </c>
      <c r="D158">
        <v>8</v>
      </c>
      <c r="E158">
        <v>1</v>
      </c>
      <c r="F158">
        <v>3</v>
      </c>
      <c r="G158">
        <v>2</v>
      </c>
      <c r="H158">
        <v>7</v>
      </c>
      <c r="I158">
        <v>6</v>
      </c>
      <c r="J158">
        <v>12003</v>
      </c>
      <c r="K158">
        <v>0</v>
      </c>
      <c r="L158" t="s">
        <v>173</v>
      </c>
      <c r="M158" s="1">
        <v>32000</v>
      </c>
      <c r="N158" s="1">
        <v>8000</v>
      </c>
      <c r="O158">
        <v>0</v>
      </c>
      <c r="P158" s="1">
        <v>40000</v>
      </c>
      <c r="Q158" s="1">
        <v>39786.69</v>
      </c>
      <c r="R158">
        <v>213.31</v>
      </c>
      <c r="S158" s="1">
        <v>26669.8</v>
      </c>
      <c r="T158" s="1">
        <v>3553.25</v>
      </c>
      <c r="U158" s="1">
        <v>3553.25</v>
      </c>
      <c r="V158" s="1">
        <v>3553.25</v>
      </c>
    </row>
    <row r="159" spans="1:22" hidden="1" x14ac:dyDescent="0.25">
      <c r="B159" t="str">
        <f t="shared" si="8"/>
        <v>10003</v>
      </c>
      <c r="C159">
        <v>1</v>
      </c>
      <c r="D159">
        <v>8</v>
      </c>
      <c r="E159">
        <v>1</v>
      </c>
      <c r="F159">
        <v>3</v>
      </c>
      <c r="G159">
        <v>2</v>
      </c>
      <c r="H159">
        <v>7</v>
      </c>
      <c r="I159">
        <v>6</v>
      </c>
      <c r="J159">
        <v>12401</v>
      </c>
      <c r="K159">
        <v>0</v>
      </c>
      <c r="L159" t="s">
        <v>174</v>
      </c>
      <c r="M159" s="1">
        <v>41000</v>
      </c>
      <c r="N159">
        <v>0</v>
      </c>
      <c r="O159">
        <v>0</v>
      </c>
      <c r="P159" s="1">
        <v>41000</v>
      </c>
      <c r="Q159" s="1">
        <v>40958.97</v>
      </c>
      <c r="R159">
        <v>41.03</v>
      </c>
      <c r="S159" s="1">
        <v>37725.97</v>
      </c>
      <c r="T159" s="1">
        <v>17328.27</v>
      </c>
      <c r="U159" s="1">
        <v>17328.27</v>
      </c>
      <c r="V159" s="1">
        <v>17328.27</v>
      </c>
    </row>
    <row r="160" spans="1:22" hidden="1" x14ac:dyDescent="0.25">
      <c r="B160" t="str">
        <f t="shared" si="8"/>
        <v>10003</v>
      </c>
      <c r="C160">
        <v>1</v>
      </c>
      <c r="D160">
        <v>6</v>
      </c>
      <c r="E160">
        <v>1</v>
      </c>
      <c r="F160">
        <v>3</v>
      </c>
      <c r="G160">
        <v>1</v>
      </c>
      <c r="H160">
        <v>2</v>
      </c>
      <c r="I160">
        <v>999</v>
      </c>
      <c r="J160">
        <v>17001</v>
      </c>
      <c r="K160">
        <v>0</v>
      </c>
      <c r="L160" t="s">
        <v>175</v>
      </c>
      <c r="M160" s="1">
        <v>15000</v>
      </c>
      <c r="N160" s="1">
        <v>10000</v>
      </c>
      <c r="O160">
        <v>0</v>
      </c>
      <c r="P160" s="1">
        <v>25000</v>
      </c>
      <c r="Q160" s="1">
        <v>24794.58</v>
      </c>
      <c r="R160">
        <v>205.42</v>
      </c>
      <c r="S160" s="1">
        <v>19261.93</v>
      </c>
      <c r="T160" s="1">
        <v>6647.75</v>
      </c>
      <c r="U160" s="1">
        <v>6136.65</v>
      </c>
      <c r="V160" s="1">
        <v>6136.65</v>
      </c>
    </row>
    <row r="161" spans="2:22" hidden="1" x14ac:dyDescent="0.25">
      <c r="B161" t="str">
        <f t="shared" si="8"/>
        <v>10003</v>
      </c>
      <c r="C161">
        <v>1</v>
      </c>
      <c r="D161">
        <v>6</v>
      </c>
      <c r="E161">
        <v>1</v>
      </c>
      <c r="F161">
        <v>3</v>
      </c>
      <c r="G161">
        <v>2</v>
      </c>
      <c r="H161">
        <v>9</v>
      </c>
      <c r="I161">
        <v>8</v>
      </c>
      <c r="J161">
        <v>18001</v>
      </c>
      <c r="K161">
        <v>0</v>
      </c>
      <c r="L161" t="s">
        <v>176</v>
      </c>
      <c r="M161" s="1">
        <v>19000</v>
      </c>
      <c r="N161">
        <v>0</v>
      </c>
      <c r="O161">
        <v>0</v>
      </c>
      <c r="P161" s="1">
        <v>19000</v>
      </c>
      <c r="Q161" s="1">
        <v>18999.919999999998</v>
      </c>
      <c r="R161">
        <v>0.08</v>
      </c>
      <c r="S161" s="1">
        <v>18268.919999999998</v>
      </c>
      <c r="T161" s="1">
        <v>3523.12</v>
      </c>
      <c r="U161" s="1">
        <v>1783.09</v>
      </c>
      <c r="V161" s="1">
        <v>1783.09</v>
      </c>
    </row>
    <row r="162" spans="2:22" hidden="1" x14ac:dyDescent="0.25">
      <c r="B162" t="str">
        <f t="shared" si="8"/>
        <v>10003</v>
      </c>
      <c r="C162">
        <v>1</v>
      </c>
      <c r="D162">
        <v>6</v>
      </c>
      <c r="E162">
        <v>1</v>
      </c>
      <c r="F162">
        <v>3</v>
      </c>
      <c r="G162">
        <v>2</v>
      </c>
      <c r="H162">
        <v>9</v>
      </c>
      <c r="I162">
        <v>8</v>
      </c>
      <c r="J162">
        <v>18003</v>
      </c>
      <c r="K162">
        <v>0</v>
      </c>
      <c r="L162" t="s">
        <v>177</v>
      </c>
      <c r="M162" s="1">
        <v>100000</v>
      </c>
      <c r="N162">
        <v>0</v>
      </c>
      <c r="O162">
        <v>0</v>
      </c>
      <c r="P162" s="1">
        <v>100000</v>
      </c>
      <c r="Q162" s="1">
        <v>99166.26</v>
      </c>
      <c r="R162">
        <v>833.74</v>
      </c>
      <c r="S162" s="1">
        <v>99166.26</v>
      </c>
      <c r="T162" s="1">
        <v>21025.64</v>
      </c>
      <c r="U162" s="1">
        <v>19671.439999999999</v>
      </c>
      <c r="V162" s="1">
        <v>19671.439999999999</v>
      </c>
    </row>
    <row r="163" spans="2:22" hidden="1" x14ac:dyDescent="0.25">
      <c r="B163" t="str">
        <f t="shared" si="8"/>
        <v>10003</v>
      </c>
      <c r="C163">
        <v>1</v>
      </c>
      <c r="D163">
        <v>6</v>
      </c>
      <c r="E163">
        <v>1</v>
      </c>
      <c r="F163">
        <v>3</v>
      </c>
      <c r="G163">
        <v>1</v>
      </c>
      <c r="H163">
        <v>2</v>
      </c>
      <c r="I163">
        <v>2</v>
      </c>
      <c r="J163">
        <v>22001</v>
      </c>
      <c r="K163">
        <v>0</v>
      </c>
      <c r="L163" t="s">
        <v>178</v>
      </c>
      <c r="M163" s="1">
        <v>11000</v>
      </c>
      <c r="N163">
        <v>0</v>
      </c>
      <c r="O163">
        <v>0</v>
      </c>
      <c r="P163" s="1">
        <v>11000</v>
      </c>
      <c r="Q163" s="1">
        <v>9780.86</v>
      </c>
      <c r="R163" s="1">
        <v>1219.1400000000001</v>
      </c>
      <c r="S163" s="1">
        <v>8618</v>
      </c>
      <c r="T163">
        <v>763.02</v>
      </c>
      <c r="U163">
        <v>763.02</v>
      </c>
      <c r="V163">
        <v>763.02</v>
      </c>
    </row>
    <row r="164" spans="2:22" hidden="1" x14ac:dyDescent="0.25">
      <c r="B164" t="str">
        <f t="shared" si="8"/>
        <v>10003</v>
      </c>
      <c r="C164">
        <v>1</v>
      </c>
      <c r="D164">
        <v>6</v>
      </c>
      <c r="E164">
        <v>1</v>
      </c>
      <c r="F164">
        <v>3</v>
      </c>
      <c r="G164">
        <v>2</v>
      </c>
      <c r="H164">
        <v>11</v>
      </c>
      <c r="I164">
        <v>999</v>
      </c>
      <c r="J164">
        <v>23001</v>
      </c>
      <c r="K164">
        <v>0</v>
      </c>
      <c r="L164" t="s">
        <v>179</v>
      </c>
      <c r="M164" s="1">
        <v>20000</v>
      </c>
      <c r="N164" s="1">
        <v>50000</v>
      </c>
      <c r="O164">
        <v>0</v>
      </c>
      <c r="P164" s="1">
        <v>70000</v>
      </c>
      <c r="Q164" s="1">
        <v>59114.9</v>
      </c>
      <c r="R164" s="1">
        <v>10885.1</v>
      </c>
      <c r="S164" s="1">
        <v>12081.32</v>
      </c>
      <c r="T164" s="1">
        <v>34417.53</v>
      </c>
      <c r="U164" s="1">
        <v>33917.279999999999</v>
      </c>
      <c r="V164" s="1">
        <v>33917.279999999999</v>
      </c>
    </row>
    <row r="165" spans="2:22" hidden="1" x14ac:dyDescent="0.25">
      <c r="B165" t="str">
        <f t="shared" si="8"/>
        <v>10003</v>
      </c>
      <c r="C165">
        <v>1</v>
      </c>
      <c r="D165">
        <v>5</v>
      </c>
      <c r="E165">
        <v>1</v>
      </c>
      <c r="F165">
        <v>3</v>
      </c>
      <c r="G165">
        <v>2</v>
      </c>
      <c r="H165">
        <v>11</v>
      </c>
      <c r="I165">
        <v>6</v>
      </c>
      <c r="J165">
        <v>23002</v>
      </c>
      <c r="K165">
        <v>0</v>
      </c>
      <c r="L165" t="s">
        <v>180</v>
      </c>
      <c r="M165" s="1">
        <v>39000</v>
      </c>
      <c r="N165">
        <v>391.81</v>
      </c>
      <c r="O165">
        <v>0</v>
      </c>
      <c r="P165" s="1">
        <v>39391.81</v>
      </c>
      <c r="Q165" s="1">
        <v>34340.57</v>
      </c>
      <c r="R165" s="1">
        <v>5051.24</v>
      </c>
      <c r="S165" s="1">
        <v>34340.57</v>
      </c>
      <c r="T165" s="1">
        <v>34902.28</v>
      </c>
      <c r="U165" s="1">
        <v>34394.769999999997</v>
      </c>
      <c r="V165" s="1">
        <v>34394.769999999997</v>
      </c>
    </row>
    <row r="166" spans="2:22" hidden="1" x14ac:dyDescent="0.25">
      <c r="B166" t="str">
        <f t="shared" si="8"/>
        <v>10003</v>
      </c>
      <c r="C166">
        <v>1</v>
      </c>
      <c r="D166">
        <v>5</v>
      </c>
      <c r="E166">
        <v>1</v>
      </c>
      <c r="F166">
        <v>10</v>
      </c>
      <c r="G166">
        <v>2</v>
      </c>
      <c r="H166">
        <v>1</v>
      </c>
      <c r="I166">
        <v>0</v>
      </c>
      <c r="J166">
        <v>23002</v>
      </c>
      <c r="K166">
        <v>99</v>
      </c>
      <c r="L166" t="s">
        <v>181</v>
      </c>
      <c r="M166">
        <v>0</v>
      </c>
      <c r="N166" s="1">
        <v>54668.26</v>
      </c>
      <c r="O166">
        <v>0</v>
      </c>
      <c r="P166" s="1">
        <v>54668.26</v>
      </c>
      <c r="Q166">
        <v>0</v>
      </c>
      <c r="R166" s="1">
        <v>54668.26</v>
      </c>
      <c r="S166">
        <v>0</v>
      </c>
      <c r="T166">
        <v>0</v>
      </c>
      <c r="U166">
        <v>0</v>
      </c>
      <c r="V166">
        <v>0</v>
      </c>
    </row>
    <row r="167" spans="2:22" hidden="1" x14ac:dyDescent="0.25">
      <c r="B167" t="str">
        <f t="shared" si="8"/>
        <v>10003</v>
      </c>
      <c r="C167">
        <v>1</v>
      </c>
      <c r="D167">
        <v>6</v>
      </c>
      <c r="E167">
        <v>1</v>
      </c>
      <c r="F167">
        <v>3</v>
      </c>
      <c r="G167">
        <v>2</v>
      </c>
      <c r="H167">
        <v>7</v>
      </c>
      <c r="I167">
        <v>1</v>
      </c>
      <c r="J167">
        <v>32501</v>
      </c>
      <c r="K167">
        <v>0</v>
      </c>
      <c r="L167" t="s">
        <v>182</v>
      </c>
      <c r="M167" s="1">
        <v>35000</v>
      </c>
      <c r="N167" s="1">
        <v>-7149.44</v>
      </c>
      <c r="O167">
        <v>0</v>
      </c>
      <c r="P167" s="1">
        <v>27850.560000000001</v>
      </c>
      <c r="Q167" s="1">
        <v>27850.560000000001</v>
      </c>
      <c r="R167">
        <v>0</v>
      </c>
      <c r="S167" s="1">
        <v>27850.560000000001</v>
      </c>
      <c r="T167">
        <v>0</v>
      </c>
      <c r="U167">
        <v>0</v>
      </c>
      <c r="V167">
        <v>0</v>
      </c>
    </row>
    <row r="168" spans="2:22" hidden="1" x14ac:dyDescent="0.25">
      <c r="B168" t="str">
        <f t="shared" si="8"/>
        <v>10003</v>
      </c>
      <c r="C168">
        <v>1</v>
      </c>
      <c r="D168">
        <v>6</v>
      </c>
      <c r="E168">
        <v>1</v>
      </c>
      <c r="F168">
        <v>3</v>
      </c>
      <c r="G168">
        <v>2</v>
      </c>
      <c r="H168">
        <v>5</v>
      </c>
      <c r="I168">
        <v>999</v>
      </c>
      <c r="J168">
        <v>32801</v>
      </c>
      <c r="K168">
        <v>0</v>
      </c>
      <c r="L168" t="s">
        <v>183</v>
      </c>
      <c r="M168" s="1">
        <v>11000</v>
      </c>
      <c r="N168">
        <v>0</v>
      </c>
      <c r="O168">
        <v>0</v>
      </c>
      <c r="P168" s="1">
        <v>11000</v>
      </c>
      <c r="Q168" s="1">
        <v>7463.49</v>
      </c>
      <c r="R168" s="1">
        <v>3536.51</v>
      </c>
      <c r="S168" s="1">
        <v>6797.26</v>
      </c>
      <c r="T168">
        <v>679.69</v>
      </c>
      <c r="U168">
        <v>679.69</v>
      </c>
      <c r="V168">
        <v>679.69</v>
      </c>
    </row>
    <row r="169" spans="2:22" hidden="1" x14ac:dyDescent="0.25">
      <c r="B169" t="str">
        <f t="shared" si="8"/>
        <v>10003</v>
      </c>
      <c r="C169">
        <v>1</v>
      </c>
      <c r="D169">
        <v>8</v>
      </c>
      <c r="E169">
        <v>1</v>
      </c>
      <c r="F169">
        <v>3</v>
      </c>
      <c r="G169">
        <v>2</v>
      </c>
      <c r="H169">
        <v>7</v>
      </c>
      <c r="I169">
        <v>8</v>
      </c>
      <c r="J169">
        <v>39102</v>
      </c>
      <c r="K169">
        <v>0</v>
      </c>
      <c r="L169" t="s">
        <v>184</v>
      </c>
      <c r="M169" s="1">
        <v>8800</v>
      </c>
      <c r="N169">
        <v>0</v>
      </c>
      <c r="O169">
        <v>0</v>
      </c>
      <c r="P169" s="1">
        <v>8800</v>
      </c>
      <c r="Q169" s="1">
        <v>8746.91</v>
      </c>
      <c r="R169">
        <v>53.09</v>
      </c>
      <c r="S169" s="1">
        <v>6996.15</v>
      </c>
      <c r="T169" s="1">
        <v>1750.76</v>
      </c>
      <c r="U169" s="1">
        <v>1750.76</v>
      </c>
      <c r="V169" s="1">
        <v>1750.76</v>
      </c>
    </row>
    <row r="170" spans="2:22" hidden="1" x14ac:dyDescent="0.25">
      <c r="B170" t="str">
        <f t="shared" si="8"/>
        <v>10003</v>
      </c>
      <c r="C170">
        <v>4</v>
      </c>
      <c r="D170">
        <v>1</v>
      </c>
      <c r="E170">
        <v>1</v>
      </c>
      <c r="F170">
        <v>3</v>
      </c>
      <c r="G170">
        <v>1</v>
      </c>
      <c r="H170">
        <v>2</v>
      </c>
      <c r="I170">
        <v>999</v>
      </c>
      <c r="J170">
        <v>41001</v>
      </c>
      <c r="K170">
        <v>0</v>
      </c>
      <c r="L170" t="s">
        <v>185</v>
      </c>
      <c r="M170" s="1">
        <v>1000</v>
      </c>
      <c r="N170">
        <v>0</v>
      </c>
      <c r="O170">
        <v>0</v>
      </c>
      <c r="P170" s="1">
        <v>1000</v>
      </c>
      <c r="Q170">
        <v>999.97</v>
      </c>
      <c r="R170">
        <v>0.03</v>
      </c>
      <c r="S170">
        <v>0</v>
      </c>
      <c r="T170">
        <v>0</v>
      </c>
      <c r="U170">
        <v>0</v>
      </c>
      <c r="V170">
        <v>0</v>
      </c>
    </row>
    <row r="171" spans="2:22" hidden="1" x14ac:dyDescent="0.25">
      <c r="B171" t="str">
        <f t="shared" si="8"/>
        <v>10003</v>
      </c>
      <c r="C171">
        <v>4</v>
      </c>
      <c r="D171">
        <v>1</v>
      </c>
      <c r="E171">
        <v>1</v>
      </c>
      <c r="F171">
        <v>3</v>
      </c>
      <c r="G171">
        <v>2</v>
      </c>
      <c r="H171">
        <v>9</v>
      </c>
      <c r="I171">
        <v>8</v>
      </c>
      <c r="J171">
        <v>42002</v>
      </c>
      <c r="K171">
        <v>0</v>
      </c>
      <c r="L171" t="s">
        <v>186</v>
      </c>
      <c r="M171" s="1">
        <v>11000</v>
      </c>
      <c r="N171">
        <v>0</v>
      </c>
      <c r="O171">
        <v>0</v>
      </c>
      <c r="P171" s="1">
        <v>11000</v>
      </c>
      <c r="Q171" s="1">
        <v>11000</v>
      </c>
      <c r="R171">
        <v>0</v>
      </c>
      <c r="S171" s="1">
        <v>5180.6000000000004</v>
      </c>
      <c r="T171" s="1">
        <v>11000</v>
      </c>
      <c r="U171" s="1">
        <v>11000</v>
      </c>
      <c r="V171" s="1">
        <v>11000</v>
      </c>
    </row>
    <row r="172" spans="2:22" hidden="1" x14ac:dyDescent="0.25">
      <c r="B172" t="str">
        <f t="shared" si="8"/>
        <v>10003</v>
      </c>
      <c r="C172">
        <v>4</v>
      </c>
      <c r="D172">
        <v>1</v>
      </c>
      <c r="E172">
        <v>1</v>
      </c>
      <c r="F172">
        <v>3</v>
      </c>
      <c r="G172">
        <v>2</v>
      </c>
      <c r="H172">
        <v>5</v>
      </c>
      <c r="I172">
        <v>6</v>
      </c>
      <c r="J172">
        <v>42003</v>
      </c>
      <c r="K172">
        <v>0</v>
      </c>
      <c r="L172" t="s">
        <v>187</v>
      </c>
      <c r="M172" s="1">
        <v>55000</v>
      </c>
      <c r="N172">
        <v>0</v>
      </c>
      <c r="O172">
        <v>0</v>
      </c>
      <c r="P172" s="1">
        <v>55000</v>
      </c>
      <c r="Q172" s="1">
        <v>55000</v>
      </c>
      <c r="R172">
        <v>0</v>
      </c>
      <c r="S172" s="1">
        <v>55000</v>
      </c>
      <c r="T172">
        <v>0</v>
      </c>
      <c r="U172">
        <v>0</v>
      </c>
      <c r="V172">
        <v>0</v>
      </c>
    </row>
    <row r="173" spans="2:22" hidden="1" x14ac:dyDescent="0.25">
      <c r="B173" t="str">
        <f t="shared" si="8"/>
        <v>10003</v>
      </c>
      <c r="C173">
        <v>4</v>
      </c>
      <c r="D173">
        <v>1</v>
      </c>
      <c r="E173">
        <v>1</v>
      </c>
      <c r="F173">
        <v>3</v>
      </c>
      <c r="G173">
        <v>2</v>
      </c>
      <c r="H173">
        <v>5</v>
      </c>
      <c r="I173">
        <v>4</v>
      </c>
      <c r="J173">
        <v>42004</v>
      </c>
      <c r="K173">
        <v>0</v>
      </c>
      <c r="L173" t="s">
        <v>188</v>
      </c>
      <c r="M173" s="1">
        <v>45000</v>
      </c>
      <c r="N173" s="1">
        <v>-2900</v>
      </c>
      <c r="O173">
        <v>0</v>
      </c>
      <c r="P173" s="1">
        <v>42100</v>
      </c>
      <c r="Q173" s="1">
        <v>39925.03</v>
      </c>
      <c r="R173" s="1">
        <v>2174.9699999999998</v>
      </c>
      <c r="S173" s="1">
        <v>23403.41</v>
      </c>
      <c r="T173" s="1">
        <v>2548.0300000000002</v>
      </c>
      <c r="U173" s="1">
        <v>2548.0300000000002</v>
      </c>
      <c r="V173" s="1">
        <v>2548.0300000000002</v>
      </c>
    </row>
    <row r="174" spans="2:22" hidden="1" x14ac:dyDescent="0.25">
      <c r="B174" t="str">
        <f t="shared" si="8"/>
        <v>10003</v>
      </c>
      <c r="C174">
        <v>4</v>
      </c>
      <c r="D174">
        <v>1</v>
      </c>
      <c r="E174">
        <v>1</v>
      </c>
      <c r="F174">
        <v>3</v>
      </c>
      <c r="G174">
        <v>2</v>
      </c>
      <c r="H174">
        <v>5</v>
      </c>
      <c r="I174">
        <v>1</v>
      </c>
      <c r="J174">
        <v>42005</v>
      </c>
      <c r="K174">
        <v>0</v>
      </c>
      <c r="L174" t="s">
        <v>189</v>
      </c>
      <c r="M174" s="1">
        <v>1600</v>
      </c>
      <c r="N174">
        <v>0</v>
      </c>
      <c r="O174">
        <v>0</v>
      </c>
      <c r="P174" s="1">
        <v>1600</v>
      </c>
      <c r="Q174">
        <v>726.76</v>
      </c>
      <c r="R174">
        <v>873.24</v>
      </c>
      <c r="S174">
        <v>726.76</v>
      </c>
      <c r="T174">
        <v>0</v>
      </c>
      <c r="U174">
        <v>0</v>
      </c>
      <c r="V174">
        <v>0</v>
      </c>
    </row>
    <row r="175" spans="2:22" hidden="1" x14ac:dyDescent="0.25">
      <c r="B175" t="str">
        <f t="shared" si="8"/>
        <v>10003</v>
      </c>
      <c r="C175">
        <v>4</v>
      </c>
      <c r="D175">
        <v>2</v>
      </c>
      <c r="E175">
        <v>1</v>
      </c>
      <c r="F175">
        <v>3</v>
      </c>
      <c r="G175">
        <v>2</v>
      </c>
      <c r="H175">
        <v>9</v>
      </c>
      <c r="I175">
        <v>8</v>
      </c>
      <c r="J175">
        <v>47003</v>
      </c>
      <c r="K175">
        <v>0</v>
      </c>
      <c r="L175" t="s">
        <v>190</v>
      </c>
      <c r="M175" s="1">
        <v>10000</v>
      </c>
      <c r="N175" s="1">
        <v>-5000</v>
      </c>
      <c r="O175">
        <v>0</v>
      </c>
      <c r="P175" s="1">
        <v>5000</v>
      </c>
      <c r="Q175" s="1">
        <v>4962.1499999999996</v>
      </c>
      <c r="R175">
        <v>37.85</v>
      </c>
      <c r="S175" s="1">
        <v>4266.04</v>
      </c>
      <c r="T175" s="1">
        <v>5566.52</v>
      </c>
      <c r="U175" s="1">
        <v>5566.52</v>
      </c>
      <c r="V175" s="1">
        <v>5566.52</v>
      </c>
    </row>
    <row r="176" spans="2:22" hidden="1" x14ac:dyDescent="0.25">
      <c r="B176" t="str">
        <f t="shared" si="8"/>
        <v>10003</v>
      </c>
      <c r="C176">
        <v>4</v>
      </c>
      <c r="D176">
        <v>2</v>
      </c>
      <c r="E176">
        <v>1</v>
      </c>
      <c r="F176">
        <v>3</v>
      </c>
      <c r="G176">
        <v>2</v>
      </c>
      <c r="H176">
        <v>5</v>
      </c>
      <c r="I176">
        <v>6</v>
      </c>
      <c r="J176">
        <v>47004</v>
      </c>
      <c r="K176">
        <v>0</v>
      </c>
      <c r="L176" t="s">
        <v>191</v>
      </c>
      <c r="M176" s="1">
        <v>75000</v>
      </c>
      <c r="N176">
        <v>0</v>
      </c>
      <c r="O176">
        <v>0</v>
      </c>
      <c r="P176" s="1">
        <v>75000</v>
      </c>
      <c r="Q176" s="1">
        <v>75000</v>
      </c>
      <c r="R176">
        <v>0</v>
      </c>
      <c r="S176" s="1">
        <v>75000</v>
      </c>
      <c r="T176">
        <v>0</v>
      </c>
      <c r="U176">
        <v>0</v>
      </c>
      <c r="V176">
        <v>0</v>
      </c>
    </row>
    <row r="177" spans="2:22" hidden="1" x14ac:dyDescent="0.25">
      <c r="B177" t="str">
        <f t="shared" si="8"/>
        <v>10003</v>
      </c>
      <c r="C177">
        <v>4</v>
      </c>
      <c r="D177">
        <v>2</v>
      </c>
      <c r="E177">
        <v>1</v>
      </c>
      <c r="F177">
        <v>3</v>
      </c>
      <c r="G177">
        <v>2</v>
      </c>
      <c r="H177">
        <v>5</v>
      </c>
      <c r="I177">
        <v>6</v>
      </c>
      <c r="J177">
        <v>47005</v>
      </c>
      <c r="K177">
        <v>0</v>
      </c>
      <c r="L177" t="s">
        <v>192</v>
      </c>
      <c r="M177" s="1">
        <v>41000</v>
      </c>
      <c r="N177">
        <v>0</v>
      </c>
      <c r="O177">
        <v>0</v>
      </c>
      <c r="P177" s="1">
        <v>41000</v>
      </c>
      <c r="Q177" s="1">
        <v>37293.5</v>
      </c>
      <c r="R177" s="1">
        <v>3706.5</v>
      </c>
      <c r="S177" s="1">
        <v>29907.91</v>
      </c>
      <c r="T177" s="1">
        <v>4177.1099999999997</v>
      </c>
      <c r="U177" s="1">
        <v>4177.1099999999997</v>
      </c>
      <c r="V177" s="1">
        <v>4177.1099999999997</v>
      </c>
    </row>
    <row r="178" spans="2:22" hidden="1" x14ac:dyDescent="0.25">
      <c r="B178" t="str">
        <f t="shared" si="8"/>
        <v>10003</v>
      </c>
      <c r="C178">
        <v>4</v>
      </c>
      <c r="D178">
        <v>2</v>
      </c>
      <c r="E178">
        <v>1</v>
      </c>
      <c r="F178">
        <v>3</v>
      </c>
      <c r="G178">
        <v>2</v>
      </c>
      <c r="H178">
        <v>5</v>
      </c>
      <c r="I178">
        <v>1</v>
      </c>
      <c r="J178">
        <v>47006</v>
      </c>
      <c r="K178">
        <v>0</v>
      </c>
      <c r="L178" t="s">
        <v>193</v>
      </c>
      <c r="M178" s="1">
        <v>1000</v>
      </c>
      <c r="N178">
        <v>0</v>
      </c>
      <c r="O178">
        <v>0</v>
      </c>
      <c r="P178" s="1">
        <v>1000</v>
      </c>
      <c r="Q178">
        <v>654.64</v>
      </c>
      <c r="R178">
        <v>345.36</v>
      </c>
      <c r="S178">
        <v>654.64</v>
      </c>
      <c r="T178">
        <v>0</v>
      </c>
      <c r="U178">
        <v>0</v>
      </c>
      <c r="V178">
        <v>0</v>
      </c>
    </row>
    <row r="179" spans="2:22" hidden="1" x14ac:dyDescent="0.25">
      <c r="B179" t="str">
        <f t="shared" si="8"/>
        <v>10003</v>
      </c>
      <c r="C179">
        <v>4</v>
      </c>
      <c r="D179">
        <v>2</v>
      </c>
      <c r="E179">
        <v>1</v>
      </c>
      <c r="F179">
        <v>3</v>
      </c>
      <c r="G179">
        <v>2</v>
      </c>
      <c r="H179">
        <v>5</v>
      </c>
      <c r="I179">
        <v>6</v>
      </c>
      <c r="J179">
        <v>47007</v>
      </c>
      <c r="K179">
        <v>0</v>
      </c>
      <c r="L179" t="s">
        <v>194</v>
      </c>
      <c r="M179" s="1">
        <v>5500</v>
      </c>
      <c r="N179">
        <v>0</v>
      </c>
      <c r="O179">
        <v>0</v>
      </c>
      <c r="P179" s="1">
        <v>5500</v>
      </c>
      <c r="Q179" s="1">
        <v>5500</v>
      </c>
      <c r="R179">
        <v>0</v>
      </c>
      <c r="S179" s="1">
        <v>5500</v>
      </c>
      <c r="T179" s="1">
        <v>3285.99</v>
      </c>
      <c r="U179">
        <v>0</v>
      </c>
      <c r="V179">
        <v>0</v>
      </c>
    </row>
    <row r="180" spans="2:22" hidden="1" x14ac:dyDescent="0.25">
      <c r="B180" t="str">
        <f t="shared" si="8"/>
        <v>10003</v>
      </c>
      <c r="C180">
        <v>4</v>
      </c>
      <c r="D180">
        <v>2</v>
      </c>
      <c r="E180">
        <v>1</v>
      </c>
      <c r="F180">
        <v>3</v>
      </c>
      <c r="G180">
        <v>2</v>
      </c>
      <c r="H180">
        <v>5</v>
      </c>
      <c r="I180">
        <v>6</v>
      </c>
      <c r="J180">
        <v>52001</v>
      </c>
      <c r="K180">
        <v>0</v>
      </c>
      <c r="L180" t="s">
        <v>195</v>
      </c>
      <c r="M180" s="1">
        <v>53000</v>
      </c>
      <c r="N180">
        <v>0</v>
      </c>
      <c r="O180">
        <v>0</v>
      </c>
      <c r="P180" s="1">
        <v>53000</v>
      </c>
      <c r="Q180" s="1">
        <v>52999.360000000001</v>
      </c>
      <c r="R180">
        <v>0.64</v>
      </c>
      <c r="S180" s="1">
        <v>52999.360000000001</v>
      </c>
      <c r="T180" s="1">
        <v>14117.5</v>
      </c>
      <c r="U180" s="1">
        <v>14117.5</v>
      </c>
      <c r="V180" s="1">
        <v>14117.5</v>
      </c>
    </row>
    <row r="181" spans="2:22" hidden="1" x14ac:dyDescent="0.25">
      <c r="B181" t="str">
        <f t="shared" si="8"/>
        <v>10003</v>
      </c>
      <c r="C181">
        <v>4</v>
      </c>
      <c r="D181">
        <v>2</v>
      </c>
      <c r="E181">
        <v>1</v>
      </c>
      <c r="F181">
        <v>3</v>
      </c>
      <c r="G181">
        <v>2</v>
      </c>
      <c r="H181">
        <v>5</v>
      </c>
      <c r="I181">
        <v>3</v>
      </c>
      <c r="J181">
        <v>52002</v>
      </c>
      <c r="K181">
        <v>0</v>
      </c>
      <c r="L181" t="s">
        <v>196</v>
      </c>
      <c r="M181" s="1">
        <v>19000</v>
      </c>
      <c r="N181">
        <v>0</v>
      </c>
      <c r="O181">
        <v>0</v>
      </c>
      <c r="P181" s="1">
        <v>19000</v>
      </c>
      <c r="Q181" s="1">
        <v>17600</v>
      </c>
      <c r="R181" s="1">
        <v>1400</v>
      </c>
      <c r="S181" s="1">
        <v>11277.55</v>
      </c>
      <c r="T181" s="1">
        <v>2099.38</v>
      </c>
      <c r="U181" s="1">
        <v>2099.38</v>
      </c>
      <c r="V181" s="1">
        <v>2099.38</v>
      </c>
    </row>
    <row r="182" spans="2:22" hidden="1" x14ac:dyDescent="0.25">
      <c r="B182" t="str">
        <f t="shared" si="8"/>
        <v>10003</v>
      </c>
      <c r="C182">
        <v>4</v>
      </c>
      <c r="D182">
        <v>2</v>
      </c>
      <c r="E182">
        <v>1</v>
      </c>
      <c r="F182">
        <v>3</v>
      </c>
      <c r="G182">
        <v>2</v>
      </c>
      <c r="H182">
        <v>5</v>
      </c>
      <c r="I182">
        <v>1</v>
      </c>
      <c r="J182">
        <v>52003</v>
      </c>
      <c r="K182">
        <v>0</v>
      </c>
      <c r="L182" t="s">
        <v>197</v>
      </c>
      <c r="M182" s="1">
        <v>3300</v>
      </c>
      <c r="N182">
        <v>0</v>
      </c>
      <c r="O182">
        <v>0</v>
      </c>
      <c r="P182" s="1">
        <v>3300</v>
      </c>
      <c r="Q182" s="1">
        <v>1527.95</v>
      </c>
      <c r="R182" s="1">
        <v>1772.05</v>
      </c>
      <c r="S182" s="1">
        <v>1527.95</v>
      </c>
      <c r="T182" s="1">
        <v>1122.46</v>
      </c>
      <c r="U182" s="1">
        <v>1122.46</v>
      </c>
      <c r="V182" s="1">
        <v>1122.46</v>
      </c>
    </row>
    <row r="183" spans="2:22" hidden="1" x14ac:dyDescent="0.25">
      <c r="B183" t="str">
        <f t="shared" ref="B183:B214" si="9">"10003"</f>
        <v>10003</v>
      </c>
      <c r="C183">
        <v>4</v>
      </c>
      <c r="D183">
        <v>2</v>
      </c>
      <c r="E183">
        <v>1</v>
      </c>
      <c r="F183">
        <v>4</v>
      </c>
      <c r="G183">
        <v>1</v>
      </c>
      <c r="H183">
        <v>1</v>
      </c>
      <c r="I183">
        <v>2</v>
      </c>
      <c r="J183">
        <v>57002</v>
      </c>
      <c r="K183">
        <v>0</v>
      </c>
      <c r="L183" t="s">
        <v>198</v>
      </c>
      <c r="M183" s="1">
        <v>20000</v>
      </c>
      <c r="N183" s="1">
        <v>-20000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</row>
    <row r="184" spans="2:22" hidden="1" x14ac:dyDescent="0.25">
      <c r="B184" t="str">
        <f t="shared" si="9"/>
        <v>10003</v>
      </c>
      <c r="C184">
        <v>5</v>
      </c>
      <c r="D184">
        <v>2</v>
      </c>
      <c r="E184">
        <v>1</v>
      </c>
      <c r="F184">
        <v>3</v>
      </c>
      <c r="G184">
        <v>2</v>
      </c>
      <c r="H184">
        <v>5</v>
      </c>
      <c r="I184">
        <v>4</v>
      </c>
      <c r="J184">
        <v>60002</v>
      </c>
      <c r="K184">
        <v>0</v>
      </c>
      <c r="L184" t="s">
        <v>199</v>
      </c>
      <c r="M184" s="1">
        <v>7000</v>
      </c>
      <c r="N184">
        <v>0</v>
      </c>
      <c r="O184">
        <v>0</v>
      </c>
      <c r="P184" s="1">
        <v>7000</v>
      </c>
      <c r="Q184" s="1">
        <v>6194.53</v>
      </c>
      <c r="R184">
        <v>805.47</v>
      </c>
      <c r="S184" s="1">
        <v>4202.99</v>
      </c>
      <c r="T184">
        <v>394.88</v>
      </c>
      <c r="U184">
        <v>394.88</v>
      </c>
      <c r="V184">
        <v>394.88</v>
      </c>
    </row>
    <row r="185" spans="2:22" hidden="1" x14ac:dyDescent="0.25">
      <c r="B185" t="str">
        <f t="shared" si="9"/>
        <v>10003</v>
      </c>
      <c r="C185">
        <v>5</v>
      </c>
      <c r="D185">
        <v>2</v>
      </c>
      <c r="E185">
        <v>1</v>
      </c>
      <c r="F185">
        <v>3</v>
      </c>
      <c r="G185">
        <v>2</v>
      </c>
      <c r="H185">
        <v>5</v>
      </c>
      <c r="I185">
        <v>6</v>
      </c>
      <c r="J185">
        <v>62001</v>
      </c>
      <c r="K185">
        <v>0</v>
      </c>
      <c r="L185" t="s">
        <v>200</v>
      </c>
      <c r="M185" s="1">
        <v>6000</v>
      </c>
      <c r="N185">
        <v>0</v>
      </c>
      <c r="O185">
        <v>0</v>
      </c>
      <c r="P185" s="1">
        <v>6000</v>
      </c>
      <c r="Q185" s="1">
        <v>6000</v>
      </c>
      <c r="R185">
        <v>0</v>
      </c>
      <c r="S185" s="1">
        <v>6000</v>
      </c>
      <c r="T185">
        <v>622.69000000000005</v>
      </c>
      <c r="U185">
        <v>0</v>
      </c>
      <c r="V185">
        <v>0</v>
      </c>
    </row>
    <row r="186" spans="2:22" hidden="1" x14ac:dyDescent="0.25">
      <c r="B186" t="str">
        <f t="shared" si="9"/>
        <v>10003</v>
      </c>
      <c r="C186">
        <v>5</v>
      </c>
      <c r="D186">
        <v>2</v>
      </c>
      <c r="E186">
        <v>1</v>
      </c>
      <c r="F186">
        <v>3</v>
      </c>
      <c r="G186">
        <v>2</v>
      </c>
      <c r="H186">
        <v>5</v>
      </c>
      <c r="I186">
        <v>4</v>
      </c>
      <c r="J186">
        <v>62002</v>
      </c>
      <c r="K186">
        <v>0</v>
      </c>
      <c r="L186" t="s">
        <v>201</v>
      </c>
      <c r="M186" s="1">
        <v>4000</v>
      </c>
      <c r="N186">
        <v>0</v>
      </c>
      <c r="O186">
        <v>0</v>
      </c>
      <c r="P186" s="1">
        <v>4000</v>
      </c>
      <c r="Q186" s="1">
        <v>3739.98</v>
      </c>
      <c r="R186">
        <v>260.02</v>
      </c>
      <c r="S186" s="1">
        <v>3739.98</v>
      </c>
      <c r="T186">
        <v>393.99</v>
      </c>
      <c r="U186">
        <v>393.99</v>
      </c>
      <c r="V186">
        <v>393.99</v>
      </c>
    </row>
    <row r="187" spans="2:22" hidden="1" x14ac:dyDescent="0.25">
      <c r="B187" t="str">
        <f t="shared" si="9"/>
        <v>10003</v>
      </c>
      <c r="C187">
        <v>6</v>
      </c>
      <c r="D187">
        <v>1</v>
      </c>
      <c r="E187">
        <v>1</v>
      </c>
      <c r="F187">
        <v>3</v>
      </c>
      <c r="G187">
        <v>1</v>
      </c>
      <c r="H187">
        <v>2</v>
      </c>
      <c r="I187">
        <v>999</v>
      </c>
      <c r="J187">
        <v>65001</v>
      </c>
      <c r="K187">
        <v>0</v>
      </c>
      <c r="L187" t="s">
        <v>202</v>
      </c>
      <c r="M187" s="1">
        <v>3000</v>
      </c>
      <c r="N187">
        <v>0</v>
      </c>
      <c r="O187">
        <v>0</v>
      </c>
      <c r="P187" s="1">
        <v>3000</v>
      </c>
      <c r="Q187" s="1">
        <v>2977.41</v>
      </c>
      <c r="R187">
        <v>22.59</v>
      </c>
      <c r="S187" s="1">
        <v>2977.41</v>
      </c>
      <c r="T187">
        <v>0</v>
      </c>
      <c r="U187">
        <v>0</v>
      </c>
      <c r="V187">
        <v>0</v>
      </c>
    </row>
    <row r="188" spans="2:22" hidden="1" x14ac:dyDescent="0.25">
      <c r="B188" t="str">
        <f t="shared" si="9"/>
        <v>10003</v>
      </c>
      <c r="C188">
        <v>6</v>
      </c>
      <c r="D188">
        <v>1</v>
      </c>
      <c r="E188">
        <v>1</v>
      </c>
      <c r="F188">
        <v>3</v>
      </c>
      <c r="G188">
        <v>2</v>
      </c>
      <c r="H188">
        <v>5</v>
      </c>
      <c r="I188">
        <v>6</v>
      </c>
      <c r="J188">
        <v>66001</v>
      </c>
      <c r="K188">
        <v>0</v>
      </c>
      <c r="L188" t="s">
        <v>203</v>
      </c>
      <c r="M188" s="1">
        <v>21000</v>
      </c>
      <c r="N188">
        <v>0</v>
      </c>
      <c r="O188">
        <v>0</v>
      </c>
      <c r="P188" s="1">
        <v>21000</v>
      </c>
      <c r="Q188" s="1">
        <v>21000</v>
      </c>
      <c r="R188">
        <v>0</v>
      </c>
      <c r="S188" s="1">
        <v>21000</v>
      </c>
      <c r="T188" s="1">
        <v>2184.8000000000002</v>
      </c>
      <c r="U188">
        <v>0</v>
      </c>
      <c r="V188">
        <v>0</v>
      </c>
    </row>
    <row r="189" spans="2:22" hidden="1" x14ac:dyDescent="0.25">
      <c r="B189" t="str">
        <f t="shared" si="9"/>
        <v>10003</v>
      </c>
      <c r="C189">
        <v>6</v>
      </c>
      <c r="D189">
        <v>1</v>
      </c>
      <c r="E189">
        <v>1</v>
      </c>
      <c r="F189">
        <v>3</v>
      </c>
      <c r="G189">
        <v>2</v>
      </c>
      <c r="H189">
        <v>5</v>
      </c>
      <c r="I189">
        <v>4</v>
      </c>
      <c r="J189">
        <v>66002</v>
      </c>
      <c r="K189">
        <v>0</v>
      </c>
      <c r="L189" t="s">
        <v>204</v>
      </c>
      <c r="M189" s="1">
        <v>22000</v>
      </c>
      <c r="N189">
        <v>0</v>
      </c>
      <c r="O189">
        <v>0</v>
      </c>
      <c r="P189" s="1">
        <v>22000</v>
      </c>
      <c r="Q189" s="1">
        <v>20500</v>
      </c>
      <c r="R189" s="1">
        <v>1500</v>
      </c>
      <c r="S189" s="1">
        <v>15402.86</v>
      </c>
      <c r="T189" s="1">
        <v>1416.81</v>
      </c>
      <c r="U189" s="1">
        <v>1416.81</v>
      </c>
      <c r="V189" s="1">
        <v>1416.81</v>
      </c>
    </row>
    <row r="190" spans="2:22" hidden="1" x14ac:dyDescent="0.25">
      <c r="B190" t="str">
        <f t="shared" si="9"/>
        <v>10003</v>
      </c>
      <c r="C190">
        <v>6</v>
      </c>
      <c r="D190">
        <v>1</v>
      </c>
      <c r="E190">
        <v>1</v>
      </c>
      <c r="F190">
        <v>3</v>
      </c>
      <c r="G190">
        <v>2</v>
      </c>
      <c r="H190">
        <v>5</v>
      </c>
      <c r="I190">
        <v>6</v>
      </c>
      <c r="J190">
        <v>66004</v>
      </c>
      <c r="K190">
        <v>0</v>
      </c>
      <c r="L190" t="s">
        <v>205</v>
      </c>
      <c r="M190" s="1">
        <v>71000</v>
      </c>
      <c r="N190">
        <v>0</v>
      </c>
      <c r="O190">
        <v>0</v>
      </c>
      <c r="P190" s="1">
        <v>71000</v>
      </c>
      <c r="Q190" s="1">
        <v>71000</v>
      </c>
      <c r="R190">
        <v>0</v>
      </c>
      <c r="S190" s="1">
        <v>71000</v>
      </c>
      <c r="T190" s="1">
        <v>1296.5</v>
      </c>
      <c r="U190" s="1">
        <v>1273.3499999999999</v>
      </c>
      <c r="V190" s="1">
        <v>1273.3499999999999</v>
      </c>
    </row>
    <row r="191" spans="2:22" hidden="1" x14ac:dyDescent="0.25">
      <c r="B191" t="str">
        <f t="shared" si="9"/>
        <v>10003</v>
      </c>
      <c r="C191">
        <v>6</v>
      </c>
      <c r="D191">
        <v>1</v>
      </c>
      <c r="E191">
        <v>1</v>
      </c>
      <c r="F191">
        <v>3</v>
      </c>
      <c r="G191">
        <v>2</v>
      </c>
      <c r="H191">
        <v>5</v>
      </c>
      <c r="I191">
        <v>1</v>
      </c>
      <c r="J191">
        <v>66005</v>
      </c>
      <c r="K191">
        <v>0</v>
      </c>
      <c r="L191" t="s">
        <v>206</v>
      </c>
      <c r="M191">
        <v>470</v>
      </c>
      <c r="N191">
        <v>0</v>
      </c>
      <c r="O191">
        <v>0</v>
      </c>
      <c r="P191">
        <v>470</v>
      </c>
      <c r="Q191">
        <v>0</v>
      </c>
      <c r="R191">
        <v>470</v>
      </c>
      <c r="S191">
        <v>0</v>
      </c>
      <c r="T191">
        <v>0</v>
      </c>
      <c r="U191">
        <v>0</v>
      </c>
      <c r="V191">
        <v>0</v>
      </c>
    </row>
    <row r="192" spans="2:22" hidden="1" x14ac:dyDescent="0.25">
      <c r="B192" t="str">
        <f t="shared" si="9"/>
        <v>10003</v>
      </c>
      <c r="C192">
        <v>6</v>
      </c>
      <c r="D192">
        <v>1</v>
      </c>
      <c r="E192">
        <v>1</v>
      </c>
      <c r="F192">
        <v>3</v>
      </c>
      <c r="G192">
        <v>2</v>
      </c>
      <c r="H192">
        <v>5</v>
      </c>
      <c r="I192">
        <v>4</v>
      </c>
      <c r="J192">
        <v>66006</v>
      </c>
      <c r="K192">
        <v>0</v>
      </c>
      <c r="L192" t="s">
        <v>207</v>
      </c>
      <c r="M192" s="1">
        <v>18000</v>
      </c>
      <c r="N192">
        <v>0</v>
      </c>
      <c r="O192">
        <v>0</v>
      </c>
      <c r="P192" s="1">
        <v>18000</v>
      </c>
      <c r="Q192" s="1">
        <v>16500</v>
      </c>
      <c r="R192" s="1">
        <v>1500</v>
      </c>
      <c r="S192" s="1">
        <v>9724.34</v>
      </c>
      <c r="T192">
        <v>909.11</v>
      </c>
      <c r="U192">
        <v>909.11</v>
      </c>
      <c r="V192">
        <v>909.11</v>
      </c>
    </row>
    <row r="193" spans="2:22" hidden="1" x14ac:dyDescent="0.25">
      <c r="B193" t="str">
        <f t="shared" si="9"/>
        <v>10003</v>
      </c>
      <c r="C193">
        <v>10</v>
      </c>
      <c r="D193">
        <v>5</v>
      </c>
      <c r="E193">
        <v>1</v>
      </c>
      <c r="F193">
        <v>3</v>
      </c>
      <c r="G193">
        <v>1</v>
      </c>
      <c r="H193">
        <v>2</v>
      </c>
      <c r="I193">
        <v>4</v>
      </c>
      <c r="J193">
        <v>73001</v>
      </c>
      <c r="K193">
        <v>0</v>
      </c>
      <c r="L193" t="s">
        <v>208</v>
      </c>
      <c r="M193" s="1">
        <v>2000</v>
      </c>
      <c r="N193">
        <v>0</v>
      </c>
      <c r="O193">
        <v>0</v>
      </c>
      <c r="P193" s="1">
        <v>2000</v>
      </c>
      <c r="Q193" s="1">
        <v>2000</v>
      </c>
      <c r="R193">
        <v>0</v>
      </c>
      <c r="S193" s="1">
        <v>2000</v>
      </c>
      <c r="T193">
        <v>0</v>
      </c>
      <c r="U193">
        <v>0</v>
      </c>
      <c r="V193">
        <v>0</v>
      </c>
    </row>
    <row r="194" spans="2:22" hidden="1" x14ac:dyDescent="0.25">
      <c r="B194" t="str">
        <f t="shared" si="9"/>
        <v>10003</v>
      </c>
      <c r="C194">
        <v>10</v>
      </c>
      <c r="D194">
        <v>5</v>
      </c>
      <c r="E194">
        <v>1</v>
      </c>
      <c r="F194">
        <v>3</v>
      </c>
      <c r="G194">
        <v>2</v>
      </c>
      <c r="H194">
        <v>9</v>
      </c>
      <c r="I194">
        <v>8</v>
      </c>
      <c r="J194">
        <v>73901</v>
      </c>
      <c r="K194">
        <v>0</v>
      </c>
      <c r="L194" t="s">
        <v>209</v>
      </c>
      <c r="M194" s="1">
        <v>24500</v>
      </c>
      <c r="N194">
        <v>0</v>
      </c>
      <c r="O194">
        <v>0</v>
      </c>
      <c r="P194" s="1">
        <v>24500</v>
      </c>
      <c r="Q194" s="1">
        <v>24362.11</v>
      </c>
      <c r="R194">
        <v>137.88999999999999</v>
      </c>
      <c r="S194">
        <v>0</v>
      </c>
      <c r="T194">
        <v>590.52</v>
      </c>
      <c r="U194">
        <v>0</v>
      </c>
      <c r="V194">
        <v>0</v>
      </c>
    </row>
    <row r="195" spans="2:22" hidden="1" x14ac:dyDescent="0.25">
      <c r="B195" t="str">
        <f t="shared" si="9"/>
        <v>10003</v>
      </c>
      <c r="C195">
        <v>10</v>
      </c>
      <c r="D195">
        <v>5</v>
      </c>
      <c r="E195">
        <v>1</v>
      </c>
      <c r="F195">
        <v>3</v>
      </c>
      <c r="G195">
        <v>2</v>
      </c>
      <c r="H195">
        <v>9</v>
      </c>
      <c r="I195">
        <v>4</v>
      </c>
      <c r="J195">
        <v>74001</v>
      </c>
      <c r="K195">
        <v>0</v>
      </c>
      <c r="L195" t="s">
        <v>210</v>
      </c>
      <c r="M195" s="1">
        <v>4500</v>
      </c>
      <c r="N195" s="1">
        <v>-2000</v>
      </c>
      <c r="O195">
        <v>0</v>
      </c>
      <c r="P195" s="1">
        <v>2500</v>
      </c>
      <c r="Q195">
        <v>0</v>
      </c>
      <c r="R195" s="1">
        <v>2500</v>
      </c>
      <c r="S195">
        <v>0</v>
      </c>
      <c r="T195">
        <v>0</v>
      </c>
      <c r="U195">
        <v>0</v>
      </c>
      <c r="V195">
        <v>0</v>
      </c>
    </row>
    <row r="196" spans="2:22" hidden="1" x14ac:dyDescent="0.25">
      <c r="B196" t="str">
        <f t="shared" si="9"/>
        <v>10003</v>
      </c>
      <c r="C196">
        <v>10</v>
      </c>
      <c r="D196">
        <v>5</v>
      </c>
      <c r="E196">
        <v>1</v>
      </c>
      <c r="F196">
        <v>3</v>
      </c>
      <c r="G196">
        <v>2</v>
      </c>
      <c r="H196">
        <v>9</v>
      </c>
      <c r="I196">
        <v>8</v>
      </c>
      <c r="J196">
        <v>74002</v>
      </c>
      <c r="K196">
        <v>0</v>
      </c>
      <c r="L196" t="s">
        <v>211</v>
      </c>
      <c r="M196" s="1">
        <v>7545.52</v>
      </c>
      <c r="N196">
        <v>0</v>
      </c>
      <c r="O196">
        <v>0</v>
      </c>
      <c r="P196" s="1">
        <v>7545.52</v>
      </c>
      <c r="Q196">
        <v>0</v>
      </c>
      <c r="R196" s="1">
        <v>7545.52</v>
      </c>
      <c r="S196">
        <v>0</v>
      </c>
      <c r="T196" s="1">
        <v>5967.02</v>
      </c>
      <c r="U196" s="1">
        <v>4989.8</v>
      </c>
      <c r="V196" s="1">
        <v>4989.8</v>
      </c>
    </row>
    <row r="197" spans="2:22" hidden="1" x14ac:dyDescent="0.25">
      <c r="B197" t="str">
        <f t="shared" si="9"/>
        <v>10003</v>
      </c>
      <c r="C197">
        <v>10</v>
      </c>
      <c r="D197">
        <v>5</v>
      </c>
      <c r="E197">
        <v>1</v>
      </c>
      <c r="F197">
        <v>3</v>
      </c>
      <c r="G197">
        <v>2</v>
      </c>
      <c r="H197">
        <v>9</v>
      </c>
      <c r="I197">
        <v>1</v>
      </c>
      <c r="J197">
        <v>74004</v>
      </c>
      <c r="K197">
        <v>0</v>
      </c>
      <c r="L197" t="s">
        <v>212</v>
      </c>
      <c r="M197" s="1">
        <v>10000</v>
      </c>
      <c r="N197" s="1">
        <v>-2000</v>
      </c>
      <c r="O197">
        <v>0</v>
      </c>
      <c r="P197" s="1">
        <v>8000</v>
      </c>
      <c r="Q197" s="1">
        <v>4827.05</v>
      </c>
      <c r="R197" s="1">
        <v>3172.95</v>
      </c>
      <c r="S197" s="1">
        <v>4827.05</v>
      </c>
      <c r="T197">
        <v>369.66</v>
      </c>
      <c r="U197">
        <v>369.66</v>
      </c>
      <c r="V197">
        <v>369.66</v>
      </c>
    </row>
    <row r="198" spans="2:22" hidden="1" x14ac:dyDescent="0.25">
      <c r="B198" t="str">
        <f t="shared" si="9"/>
        <v>10003</v>
      </c>
      <c r="C198">
        <v>10</v>
      </c>
      <c r="D198">
        <v>5</v>
      </c>
      <c r="E198">
        <v>1</v>
      </c>
      <c r="F198">
        <v>3</v>
      </c>
      <c r="G198">
        <v>2</v>
      </c>
      <c r="H198">
        <v>9</v>
      </c>
      <c r="I198">
        <v>8</v>
      </c>
      <c r="J198">
        <v>74005</v>
      </c>
      <c r="K198">
        <v>0</v>
      </c>
      <c r="L198" t="s">
        <v>213</v>
      </c>
      <c r="M198" s="1">
        <v>17246.900000000001</v>
      </c>
      <c r="N198">
        <v>0</v>
      </c>
      <c r="O198">
        <v>0</v>
      </c>
      <c r="P198" s="1">
        <v>17246.900000000001</v>
      </c>
      <c r="Q198">
        <v>906</v>
      </c>
      <c r="R198" s="1">
        <v>16340.9</v>
      </c>
      <c r="S198">
        <v>0</v>
      </c>
      <c r="T198" s="1">
        <v>58838.33</v>
      </c>
      <c r="U198" s="1">
        <v>58748.32</v>
      </c>
      <c r="V198" s="1">
        <v>58748.32</v>
      </c>
    </row>
    <row r="199" spans="2:22" hidden="1" x14ac:dyDescent="0.25">
      <c r="B199" t="str">
        <f t="shared" si="9"/>
        <v>10003</v>
      </c>
      <c r="C199">
        <v>10</v>
      </c>
      <c r="D199">
        <v>5</v>
      </c>
      <c r="E199">
        <v>1</v>
      </c>
      <c r="F199">
        <v>3</v>
      </c>
      <c r="G199">
        <v>2</v>
      </c>
      <c r="H199">
        <v>9</v>
      </c>
      <c r="I199">
        <v>8</v>
      </c>
      <c r="J199">
        <v>74006</v>
      </c>
      <c r="K199">
        <v>0</v>
      </c>
      <c r="L199" t="s">
        <v>214</v>
      </c>
      <c r="M199" s="1">
        <v>127900</v>
      </c>
      <c r="N199">
        <v>0</v>
      </c>
      <c r="O199">
        <v>0</v>
      </c>
      <c r="P199" s="1">
        <v>127900</v>
      </c>
      <c r="Q199" s="1">
        <v>127551.94</v>
      </c>
      <c r="R199">
        <v>348.06</v>
      </c>
      <c r="S199" s="1">
        <v>35495.93</v>
      </c>
      <c r="T199" s="1">
        <v>58751.22</v>
      </c>
      <c r="U199" s="1">
        <v>58611.25</v>
      </c>
      <c r="V199" s="1">
        <v>58611.25</v>
      </c>
    </row>
    <row r="200" spans="2:22" hidden="1" x14ac:dyDescent="0.25">
      <c r="B200" t="str">
        <f t="shared" si="9"/>
        <v>10003</v>
      </c>
      <c r="C200">
        <v>10</v>
      </c>
      <c r="D200">
        <v>5</v>
      </c>
      <c r="E200">
        <v>1</v>
      </c>
      <c r="F200">
        <v>3</v>
      </c>
      <c r="G200">
        <v>2</v>
      </c>
      <c r="H200">
        <v>9</v>
      </c>
      <c r="I200">
        <v>8</v>
      </c>
      <c r="J200">
        <v>74007</v>
      </c>
      <c r="K200">
        <v>0</v>
      </c>
      <c r="L200" t="s">
        <v>215</v>
      </c>
      <c r="M200" s="1">
        <v>7088.29</v>
      </c>
      <c r="N200">
        <v>0</v>
      </c>
      <c r="O200">
        <v>0</v>
      </c>
      <c r="P200" s="1">
        <v>7088.29</v>
      </c>
      <c r="Q200" s="1">
        <v>7081.29</v>
      </c>
      <c r="R200">
        <v>7</v>
      </c>
      <c r="S200" s="1">
        <v>7081.29</v>
      </c>
      <c r="T200" s="1">
        <v>5047.75</v>
      </c>
      <c r="U200" s="1">
        <v>5044.57</v>
      </c>
      <c r="V200" s="1">
        <v>5044.57</v>
      </c>
    </row>
    <row r="201" spans="2:22" hidden="1" x14ac:dyDescent="0.25">
      <c r="B201" t="str">
        <f t="shared" si="9"/>
        <v>10003</v>
      </c>
      <c r="C201">
        <v>10</v>
      </c>
      <c r="D201">
        <v>5</v>
      </c>
      <c r="E201">
        <v>1</v>
      </c>
      <c r="F201">
        <v>3</v>
      </c>
      <c r="G201">
        <v>2</v>
      </c>
      <c r="H201">
        <v>9</v>
      </c>
      <c r="I201">
        <v>8</v>
      </c>
      <c r="J201">
        <v>74008</v>
      </c>
      <c r="K201">
        <v>0</v>
      </c>
      <c r="L201" t="s">
        <v>216</v>
      </c>
      <c r="M201" s="1">
        <v>10000</v>
      </c>
      <c r="N201" s="1">
        <v>19777</v>
      </c>
      <c r="O201">
        <v>0</v>
      </c>
      <c r="P201" s="1">
        <v>29777</v>
      </c>
      <c r="Q201" s="1">
        <v>21903.15</v>
      </c>
      <c r="R201" s="1">
        <v>7873.85</v>
      </c>
      <c r="S201" s="1">
        <v>21903.15</v>
      </c>
      <c r="T201">
        <v>0</v>
      </c>
      <c r="U201">
        <v>0</v>
      </c>
      <c r="V201">
        <v>0</v>
      </c>
    </row>
    <row r="202" spans="2:22" hidden="1" x14ac:dyDescent="0.25">
      <c r="B202" t="str">
        <f t="shared" si="9"/>
        <v>10003</v>
      </c>
      <c r="C202">
        <v>10</v>
      </c>
      <c r="D202">
        <v>5</v>
      </c>
      <c r="E202">
        <v>1</v>
      </c>
      <c r="F202">
        <v>3</v>
      </c>
      <c r="G202">
        <v>2</v>
      </c>
      <c r="H202">
        <v>9</v>
      </c>
      <c r="I202">
        <v>8</v>
      </c>
      <c r="J202">
        <v>74012</v>
      </c>
      <c r="K202">
        <v>0</v>
      </c>
      <c r="L202" t="s">
        <v>217</v>
      </c>
      <c r="M202" s="1">
        <v>6000</v>
      </c>
      <c r="N202">
        <v>0</v>
      </c>
      <c r="O202">
        <v>0</v>
      </c>
      <c r="P202" s="1">
        <v>6000</v>
      </c>
      <c r="Q202">
        <v>0</v>
      </c>
      <c r="R202" s="1">
        <v>6000</v>
      </c>
      <c r="S202">
        <v>0</v>
      </c>
      <c r="T202">
        <v>0</v>
      </c>
      <c r="U202">
        <v>0</v>
      </c>
      <c r="V202">
        <v>0</v>
      </c>
    </row>
    <row r="203" spans="2:22" hidden="1" x14ac:dyDescent="0.25">
      <c r="B203" t="str">
        <f t="shared" si="9"/>
        <v>10003</v>
      </c>
      <c r="C203">
        <v>10</v>
      </c>
      <c r="D203">
        <v>5</v>
      </c>
      <c r="E203">
        <v>1</v>
      </c>
      <c r="F203">
        <v>3</v>
      </c>
      <c r="G203">
        <v>2</v>
      </c>
      <c r="H203">
        <v>9</v>
      </c>
      <c r="I203">
        <v>8</v>
      </c>
      <c r="J203">
        <v>74013</v>
      </c>
      <c r="K203">
        <v>0</v>
      </c>
      <c r="L203" t="s">
        <v>218</v>
      </c>
      <c r="M203" s="1">
        <v>30000</v>
      </c>
      <c r="N203">
        <v>0</v>
      </c>
      <c r="O203">
        <v>0</v>
      </c>
      <c r="P203" s="1">
        <v>30000</v>
      </c>
      <c r="Q203">
        <v>0</v>
      </c>
      <c r="R203" s="1">
        <v>30000</v>
      </c>
      <c r="S203">
        <v>0</v>
      </c>
      <c r="T203">
        <v>0</v>
      </c>
      <c r="U203">
        <v>0</v>
      </c>
      <c r="V203">
        <v>0</v>
      </c>
    </row>
    <row r="204" spans="2:22" hidden="1" x14ac:dyDescent="0.25">
      <c r="B204" t="str">
        <f t="shared" si="9"/>
        <v>10003</v>
      </c>
      <c r="C204">
        <v>10</v>
      </c>
      <c r="D204">
        <v>5</v>
      </c>
      <c r="E204">
        <v>1</v>
      </c>
      <c r="F204">
        <v>4</v>
      </c>
      <c r="G204">
        <v>4</v>
      </c>
      <c r="H204">
        <v>1</v>
      </c>
      <c r="I204">
        <v>1</v>
      </c>
      <c r="J204">
        <v>74101</v>
      </c>
      <c r="K204">
        <v>0</v>
      </c>
      <c r="L204" t="s">
        <v>219</v>
      </c>
      <c r="M204">
        <v>500</v>
      </c>
      <c r="N204">
        <v>0</v>
      </c>
      <c r="O204">
        <v>0</v>
      </c>
      <c r="P204">
        <v>500</v>
      </c>
      <c r="Q204">
        <v>500</v>
      </c>
      <c r="R204">
        <v>0</v>
      </c>
      <c r="S204">
        <v>500</v>
      </c>
      <c r="T204" s="1">
        <v>1500</v>
      </c>
      <c r="U204" s="1">
        <v>1500</v>
      </c>
      <c r="V204" s="1">
        <v>1500</v>
      </c>
    </row>
    <row r="205" spans="2:22" hidden="1" x14ac:dyDescent="0.25">
      <c r="B205" t="str">
        <f t="shared" si="9"/>
        <v>10003</v>
      </c>
      <c r="C205">
        <v>10</v>
      </c>
      <c r="D205">
        <v>5</v>
      </c>
      <c r="E205">
        <v>1</v>
      </c>
      <c r="F205">
        <v>3</v>
      </c>
      <c r="G205">
        <v>2</v>
      </c>
      <c r="H205">
        <v>15</v>
      </c>
      <c r="I205">
        <v>15</v>
      </c>
      <c r="J205">
        <v>77001</v>
      </c>
      <c r="K205">
        <v>0</v>
      </c>
      <c r="L205" t="s">
        <v>220</v>
      </c>
      <c r="M205" s="1">
        <v>405000</v>
      </c>
      <c r="N205">
        <v>0</v>
      </c>
      <c r="O205">
        <v>0</v>
      </c>
      <c r="P205" s="1">
        <v>405000</v>
      </c>
      <c r="Q205" s="1">
        <v>405000</v>
      </c>
      <c r="R205">
        <v>0</v>
      </c>
      <c r="S205" s="1">
        <v>345545.34</v>
      </c>
      <c r="T205">
        <v>0</v>
      </c>
      <c r="U205">
        <v>0</v>
      </c>
      <c r="V205">
        <v>0</v>
      </c>
    </row>
    <row r="206" spans="2:22" hidden="1" x14ac:dyDescent="0.25">
      <c r="B206" t="str">
        <f t="shared" si="9"/>
        <v>10003</v>
      </c>
      <c r="C206">
        <v>1</v>
      </c>
      <c r="D206">
        <v>10</v>
      </c>
      <c r="E206">
        <v>1</v>
      </c>
      <c r="F206">
        <v>3</v>
      </c>
      <c r="G206">
        <v>2</v>
      </c>
      <c r="H206">
        <v>11</v>
      </c>
      <c r="I206">
        <v>999</v>
      </c>
      <c r="J206">
        <v>81001</v>
      </c>
      <c r="K206">
        <v>0</v>
      </c>
      <c r="L206" t="s">
        <v>221</v>
      </c>
      <c r="M206" s="1">
        <v>5000</v>
      </c>
      <c r="N206">
        <v>0</v>
      </c>
      <c r="O206">
        <v>0</v>
      </c>
      <c r="P206" s="1">
        <v>5000</v>
      </c>
      <c r="Q206" s="1">
        <v>4607</v>
      </c>
      <c r="R206">
        <v>393</v>
      </c>
      <c r="S206">
        <v>0</v>
      </c>
      <c r="T206" s="1">
        <v>7559.56</v>
      </c>
      <c r="U206" s="1">
        <v>7559.12</v>
      </c>
      <c r="V206" s="1">
        <v>7559.12</v>
      </c>
    </row>
    <row r="207" spans="2:22" hidden="1" x14ac:dyDescent="0.25">
      <c r="B207" t="str">
        <f t="shared" si="9"/>
        <v>10003</v>
      </c>
      <c r="C207">
        <v>8</v>
      </c>
      <c r="D207">
        <v>1</v>
      </c>
      <c r="E207">
        <v>1</v>
      </c>
      <c r="F207">
        <v>3</v>
      </c>
      <c r="G207">
        <v>2</v>
      </c>
      <c r="H207">
        <v>11</v>
      </c>
      <c r="I207">
        <v>6</v>
      </c>
      <c r="J207">
        <v>81004</v>
      </c>
      <c r="K207">
        <v>0</v>
      </c>
      <c r="L207" t="s">
        <v>222</v>
      </c>
      <c r="M207">
        <v>0</v>
      </c>
      <c r="N207" s="1">
        <v>7753.76</v>
      </c>
      <c r="O207">
        <v>0</v>
      </c>
      <c r="P207" s="1">
        <v>7753.76</v>
      </c>
      <c r="Q207" s="1">
        <v>7753.76</v>
      </c>
      <c r="R207">
        <v>0</v>
      </c>
      <c r="S207" s="1">
        <v>7753.76</v>
      </c>
      <c r="T207" s="1">
        <v>6877.15</v>
      </c>
      <c r="U207" s="1">
        <v>4989.32</v>
      </c>
      <c r="V207" s="1">
        <v>4989.32</v>
      </c>
    </row>
    <row r="208" spans="2:22" hidden="1" x14ac:dyDescent="0.25">
      <c r="B208" t="str">
        <f t="shared" si="9"/>
        <v>10003</v>
      </c>
      <c r="C208">
        <v>8</v>
      </c>
      <c r="D208">
        <v>1</v>
      </c>
      <c r="E208">
        <v>1</v>
      </c>
      <c r="F208">
        <v>10</v>
      </c>
      <c r="G208">
        <v>2</v>
      </c>
      <c r="H208">
        <v>1</v>
      </c>
      <c r="I208">
        <v>0</v>
      </c>
      <c r="J208">
        <v>81004</v>
      </c>
      <c r="K208">
        <v>99</v>
      </c>
      <c r="L208" t="s">
        <v>223</v>
      </c>
      <c r="M208">
        <v>0</v>
      </c>
      <c r="N208" s="1">
        <v>68680.600000000006</v>
      </c>
      <c r="O208">
        <v>0</v>
      </c>
      <c r="P208" s="1">
        <v>68680.600000000006</v>
      </c>
      <c r="Q208">
        <v>0</v>
      </c>
      <c r="R208" s="1">
        <v>68680.600000000006</v>
      </c>
      <c r="S208">
        <v>0</v>
      </c>
      <c r="T208">
        <v>0</v>
      </c>
      <c r="U208">
        <v>0</v>
      </c>
      <c r="V208">
        <v>0</v>
      </c>
    </row>
    <row r="209" spans="2:22" hidden="1" x14ac:dyDescent="0.25">
      <c r="B209" t="str">
        <f t="shared" si="9"/>
        <v>10003</v>
      </c>
      <c r="C209">
        <v>9</v>
      </c>
      <c r="D209">
        <v>4</v>
      </c>
      <c r="E209">
        <v>1</v>
      </c>
      <c r="F209">
        <v>3</v>
      </c>
      <c r="G209">
        <v>2</v>
      </c>
      <c r="H209">
        <v>99</v>
      </c>
      <c r="I209">
        <v>999</v>
      </c>
      <c r="J209">
        <v>86003</v>
      </c>
      <c r="K209">
        <v>0</v>
      </c>
      <c r="L209" t="s">
        <v>224</v>
      </c>
      <c r="M209" s="1">
        <v>67000</v>
      </c>
      <c r="N209">
        <v>0</v>
      </c>
      <c r="O209">
        <v>0</v>
      </c>
      <c r="P209" s="1">
        <v>67000</v>
      </c>
      <c r="Q209" s="1">
        <v>66993.649999999994</v>
      </c>
      <c r="R209">
        <v>6.35</v>
      </c>
      <c r="S209" s="1">
        <v>66993.649999999994</v>
      </c>
      <c r="T209" s="1">
        <v>47617.18</v>
      </c>
      <c r="U209" s="1">
        <v>2300.9499999999998</v>
      </c>
      <c r="V209" s="1">
        <v>2300.9499999999998</v>
      </c>
    </row>
    <row r="210" spans="2:22" hidden="1" x14ac:dyDescent="0.25">
      <c r="B210" t="str">
        <f t="shared" si="9"/>
        <v>10003</v>
      </c>
      <c r="C210">
        <v>9</v>
      </c>
      <c r="D210">
        <v>2</v>
      </c>
      <c r="E210">
        <v>1</v>
      </c>
      <c r="F210">
        <v>10</v>
      </c>
      <c r="G210">
        <v>99</v>
      </c>
      <c r="H210">
        <v>99</v>
      </c>
      <c r="I210">
        <v>999</v>
      </c>
      <c r="J210">
        <v>93002</v>
      </c>
      <c r="K210">
        <v>0</v>
      </c>
      <c r="L210" t="s">
        <v>225</v>
      </c>
      <c r="M210" s="1">
        <v>1500</v>
      </c>
      <c r="N210" s="1">
        <v>-1000</v>
      </c>
      <c r="O210">
        <v>0</v>
      </c>
      <c r="P210">
        <v>500</v>
      </c>
      <c r="Q210">
        <v>0</v>
      </c>
      <c r="R210">
        <v>500</v>
      </c>
      <c r="S210">
        <v>0</v>
      </c>
      <c r="T210">
        <v>0</v>
      </c>
      <c r="U210">
        <v>0</v>
      </c>
      <c r="V210">
        <v>0</v>
      </c>
    </row>
    <row r="211" spans="2:22" hidden="1" x14ac:dyDescent="0.25">
      <c r="B211" t="str">
        <f t="shared" si="9"/>
        <v>10003</v>
      </c>
      <c r="C211">
        <v>9</v>
      </c>
      <c r="D211">
        <v>2</v>
      </c>
      <c r="E211">
        <v>1</v>
      </c>
      <c r="F211">
        <v>3</v>
      </c>
      <c r="G211">
        <v>2</v>
      </c>
      <c r="H211">
        <v>9</v>
      </c>
      <c r="I211">
        <v>8</v>
      </c>
      <c r="J211">
        <v>94002</v>
      </c>
      <c r="K211">
        <v>0</v>
      </c>
      <c r="L211" t="s">
        <v>226</v>
      </c>
      <c r="M211" s="1">
        <v>83000</v>
      </c>
      <c r="N211">
        <v>0</v>
      </c>
      <c r="O211">
        <v>0</v>
      </c>
      <c r="P211" s="1">
        <v>83000</v>
      </c>
      <c r="Q211" s="1">
        <v>82929.320000000007</v>
      </c>
      <c r="R211">
        <v>70.680000000000007</v>
      </c>
      <c r="S211" s="1">
        <v>56677.39</v>
      </c>
      <c r="T211" s="1">
        <v>40892.5</v>
      </c>
      <c r="U211" s="1">
        <v>40516.6</v>
      </c>
      <c r="V211" s="1">
        <v>40516.6</v>
      </c>
    </row>
    <row r="212" spans="2:22" hidden="1" x14ac:dyDescent="0.25">
      <c r="B212" t="str">
        <f t="shared" si="9"/>
        <v>10003</v>
      </c>
      <c r="C212">
        <v>12</v>
      </c>
      <c r="D212">
        <v>1</v>
      </c>
      <c r="E212">
        <v>1</v>
      </c>
      <c r="F212">
        <v>3</v>
      </c>
      <c r="G212">
        <v>2</v>
      </c>
      <c r="H212">
        <v>5</v>
      </c>
      <c r="I212">
        <v>6</v>
      </c>
      <c r="J212">
        <v>98003</v>
      </c>
      <c r="K212">
        <v>0</v>
      </c>
      <c r="L212" t="s">
        <v>227</v>
      </c>
      <c r="M212" s="1">
        <v>26000</v>
      </c>
      <c r="N212">
        <v>0</v>
      </c>
      <c r="O212">
        <v>0</v>
      </c>
      <c r="P212" s="1">
        <v>26000</v>
      </c>
      <c r="Q212" s="1">
        <v>25999.919999999998</v>
      </c>
      <c r="R212">
        <v>0.08</v>
      </c>
      <c r="S212" s="1">
        <v>25999.919999999998</v>
      </c>
      <c r="T212" s="1">
        <v>10064.73</v>
      </c>
      <c r="U212" s="1">
        <v>9501.2999999999993</v>
      </c>
      <c r="V212" s="1">
        <v>9501.2999999999993</v>
      </c>
    </row>
    <row r="213" spans="2:22" hidden="1" x14ac:dyDescent="0.25">
      <c r="B213" t="str">
        <f t="shared" si="9"/>
        <v>10003</v>
      </c>
      <c r="C213">
        <v>12</v>
      </c>
      <c r="D213">
        <v>1</v>
      </c>
      <c r="E213">
        <v>1</v>
      </c>
      <c r="F213">
        <v>3</v>
      </c>
      <c r="G213">
        <v>2</v>
      </c>
      <c r="H213">
        <v>5</v>
      </c>
      <c r="I213">
        <v>4</v>
      </c>
      <c r="J213">
        <v>98004</v>
      </c>
      <c r="K213">
        <v>0</v>
      </c>
      <c r="L213" t="s">
        <v>228</v>
      </c>
      <c r="M213" s="1">
        <v>9000</v>
      </c>
      <c r="N213" s="1">
        <v>-1800</v>
      </c>
      <c r="O213">
        <v>0</v>
      </c>
      <c r="P213" s="1">
        <v>7200</v>
      </c>
      <c r="Q213" s="1">
        <v>7200</v>
      </c>
      <c r="R213">
        <v>0</v>
      </c>
      <c r="S213" s="1">
        <v>4196.3100000000004</v>
      </c>
      <c r="T213">
        <v>403.4</v>
      </c>
      <c r="U213">
        <v>403.4</v>
      </c>
      <c r="V213">
        <v>403.4</v>
      </c>
    </row>
    <row r="214" spans="2:22" hidden="1" x14ac:dyDescent="0.25">
      <c r="B214" t="str">
        <f t="shared" si="9"/>
        <v>10003</v>
      </c>
      <c r="C214">
        <v>12</v>
      </c>
      <c r="D214">
        <v>5</v>
      </c>
      <c r="E214">
        <v>1</v>
      </c>
      <c r="F214">
        <v>3</v>
      </c>
      <c r="G214">
        <v>2</v>
      </c>
      <c r="H214">
        <v>5</v>
      </c>
      <c r="I214">
        <v>4</v>
      </c>
      <c r="J214">
        <v>106011</v>
      </c>
      <c r="K214">
        <v>0</v>
      </c>
      <c r="L214" t="s">
        <v>229</v>
      </c>
      <c r="M214" s="1">
        <v>21000</v>
      </c>
      <c r="N214" s="1">
        <v>-2800</v>
      </c>
      <c r="O214">
        <v>0</v>
      </c>
      <c r="P214" s="1">
        <v>18200</v>
      </c>
      <c r="Q214" s="1">
        <v>18200</v>
      </c>
      <c r="R214">
        <v>0</v>
      </c>
      <c r="S214" s="1">
        <v>9325.65</v>
      </c>
      <c r="T214" s="1">
        <v>1371.02</v>
      </c>
      <c r="U214" s="1">
        <v>1371.02</v>
      </c>
      <c r="V214" s="1">
        <v>1371.02</v>
      </c>
    </row>
    <row r="215" spans="2:22" hidden="1" x14ac:dyDescent="0.25">
      <c r="B215" t="str">
        <f t="shared" ref="B215:B241" si="10">"10003"</f>
        <v>10003</v>
      </c>
      <c r="C215">
        <v>12</v>
      </c>
      <c r="D215">
        <v>5</v>
      </c>
      <c r="E215">
        <v>1</v>
      </c>
      <c r="F215">
        <v>3</v>
      </c>
      <c r="G215">
        <v>2</v>
      </c>
      <c r="H215">
        <v>5</v>
      </c>
      <c r="I215">
        <v>6</v>
      </c>
      <c r="J215">
        <v>106013</v>
      </c>
      <c r="K215">
        <v>0</v>
      </c>
      <c r="L215" t="s">
        <v>230</v>
      </c>
      <c r="M215" s="1">
        <v>32000</v>
      </c>
      <c r="N215">
        <v>0</v>
      </c>
      <c r="O215">
        <v>0</v>
      </c>
      <c r="P215" s="1">
        <v>32000</v>
      </c>
      <c r="Q215" s="1">
        <v>31500</v>
      </c>
      <c r="R215">
        <v>500</v>
      </c>
      <c r="S215" s="1">
        <v>27287.16</v>
      </c>
      <c r="T215">
        <v>246.02</v>
      </c>
      <c r="U215">
        <v>246.02</v>
      </c>
      <c r="V215">
        <v>236.82</v>
      </c>
    </row>
    <row r="216" spans="2:22" hidden="1" x14ac:dyDescent="0.25">
      <c r="B216" t="str">
        <f t="shared" si="10"/>
        <v>10003</v>
      </c>
      <c r="C216">
        <v>12</v>
      </c>
      <c r="D216">
        <v>9</v>
      </c>
      <c r="E216">
        <v>1</v>
      </c>
      <c r="F216">
        <v>3</v>
      </c>
      <c r="G216">
        <v>1</v>
      </c>
      <c r="H216">
        <v>2</v>
      </c>
      <c r="I216">
        <v>4</v>
      </c>
      <c r="J216">
        <v>110001</v>
      </c>
      <c r="K216">
        <v>0</v>
      </c>
      <c r="L216" t="s">
        <v>231</v>
      </c>
      <c r="M216">
        <v>800</v>
      </c>
      <c r="N216">
        <v>0</v>
      </c>
      <c r="O216">
        <v>0</v>
      </c>
      <c r="P216">
        <v>800</v>
      </c>
      <c r="Q216">
        <v>800</v>
      </c>
      <c r="R216">
        <v>0</v>
      </c>
      <c r="S216">
        <v>800</v>
      </c>
      <c r="T216">
        <v>0</v>
      </c>
      <c r="U216">
        <v>0</v>
      </c>
      <c r="V216">
        <v>0</v>
      </c>
    </row>
    <row r="217" spans="2:22" hidden="1" x14ac:dyDescent="0.25">
      <c r="B217" t="str">
        <f t="shared" si="10"/>
        <v>10003</v>
      </c>
      <c r="C217">
        <v>12</v>
      </c>
      <c r="D217">
        <v>9</v>
      </c>
      <c r="E217">
        <v>1</v>
      </c>
      <c r="F217">
        <v>3</v>
      </c>
      <c r="G217">
        <v>1</v>
      </c>
      <c r="H217">
        <v>2</v>
      </c>
      <c r="I217">
        <v>7</v>
      </c>
      <c r="J217">
        <v>110002</v>
      </c>
      <c r="K217">
        <v>0</v>
      </c>
      <c r="L217" t="s">
        <v>232</v>
      </c>
      <c r="M217" s="1">
        <v>5000</v>
      </c>
      <c r="N217">
        <v>0</v>
      </c>
      <c r="O217">
        <v>0</v>
      </c>
      <c r="P217" s="1">
        <v>5000</v>
      </c>
      <c r="Q217">
        <v>0</v>
      </c>
      <c r="R217" s="1">
        <v>5000</v>
      </c>
      <c r="S217">
        <v>0</v>
      </c>
      <c r="T217">
        <v>0</v>
      </c>
      <c r="U217">
        <v>0</v>
      </c>
      <c r="V217">
        <v>0</v>
      </c>
    </row>
    <row r="218" spans="2:22" hidden="1" x14ac:dyDescent="0.25">
      <c r="B218" t="str">
        <f t="shared" si="10"/>
        <v>10003</v>
      </c>
      <c r="C218">
        <v>12</v>
      </c>
      <c r="D218">
        <v>9</v>
      </c>
      <c r="E218">
        <v>1</v>
      </c>
      <c r="F218">
        <v>3</v>
      </c>
      <c r="G218">
        <v>2</v>
      </c>
      <c r="H218">
        <v>5</v>
      </c>
      <c r="I218">
        <v>4</v>
      </c>
      <c r="J218">
        <v>111001</v>
      </c>
      <c r="K218">
        <v>0</v>
      </c>
      <c r="L218" t="s">
        <v>233</v>
      </c>
      <c r="M218" s="1">
        <v>2400</v>
      </c>
      <c r="N218">
        <v>0</v>
      </c>
      <c r="O218">
        <v>0</v>
      </c>
      <c r="P218" s="1">
        <v>2400</v>
      </c>
      <c r="Q218" s="1">
        <v>1532.87</v>
      </c>
      <c r="R218">
        <v>867.13</v>
      </c>
      <c r="S218" s="1">
        <v>1237.77</v>
      </c>
      <c r="T218">
        <v>413.23</v>
      </c>
      <c r="U218">
        <v>413.23</v>
      </c>
      <c r="V218">
        <v>413.23</v>
      </c>
    </row>
    <row r="219" spans="2:22" hidden="1" x14ac:dyDescent="0.25">
      <c r="B219" t="str">
        <f t="shared" si="10"/>
        <v>10003</v>
      </c>
      <c r="C219">
        <v>12</v>
      </c>
      <c r="D219">
        <v>9</v>
      </c>
      <c r="E219">
        <v>1</v>
      </c>
      <c r="F219">
        <v>3</v>
      </c>
      <c r="G219">
        <v>2</v>
      </c>
      <c r="H219">
        <v>99</v>
      </c>
      <c r="I219">
        <v>999</v>
      </c>
      <c r="J219">
        <v>111003</v>
      </c>
      <c r="K219">
        <v>0</v>
      </c>
      <c r="L219" t="s">
        <v>234</v>
      </c>
      <c r="M219" s="1">
        <v>75000</v>
      </c>
      <c r="N219" s="1">
        <v>-10000</v>
      </c>
      <c r="O219">
        <v>0</v>
      </c>
      <c r="P219" s="1">
        <v>65000</v>
      </c>
      <c r="Q219" s="1">
        <v>62093.15</v>
      </c>
      <c r="R219" s="1">
        <v>2906.85</v>
      </c>
      <c r="S219" s="1">
        <v>40473.480000000003</v>
      </c>
      <c r="T219" s="1">
        <v>10380.049999999999</v>
      </c>
      <c r="U219" s="1">
        <v>10380.049999999999</v>
      </c>
      <c r="V219" s="1">
        <v>10380.049999999999</v>
      </c>
    </row>
    <row r="220" spans="2:22" hidden="1" x14ac:dyDescent="0.25">
      <c r="B220" t="str">
        <f t="shared" si="10"/>
        <v>10003</v>
      </c>
      <c r="C220">
        <v>1</v>
      </c>
      <c r="D220">
        <v>2</v>
      </c>
      <c r="E220">
        <v>2</v>
      </c>
      <c r="F220">
        <v>2</v>
      </c>
      <c r="G220">
        <v>1</v>
      </c>
      <c r="H220">
        <v>9</v>
      </c>
      <c r="I220">
        <v>2</v>
      </c>
      <c r="J220">
        <v>119011</v>
      </c>
      <c r="K220">
        <v>0</v>
      </c>
      <c r="L220" t="s">
        <v>235</v>
      </c>
      <c r="M220" s="1">
        <v>212815.63</v>
      </c>
      <c r="N220">
        <v>0</v>
      </c>
      <c r="O220">
        <v>0</v>
      </c>
      <c r="P220" s="1">
        <v>212815.63</v>
      </c>
      <c r="Q220" s="1">
        <v>212726.83</v>
      </c>
      <c r="R220">
        <v>88.8</v>
      </c>
      <c r="S220" s="1">
        <v>110257.82</v>
      </c>
      <c r="T220" s="1">
        <v>9907.25</v>
      </c>
      <c r="U220" s="1">
        <v>9907.25</v>
      </c>
      <c r="V220" s="1">
        <v>9907.25</v>
      </c>
    </row>
    <row r="221" spans="2:22" hidden="1" x14ac:dyDescent="0.25">
      <c r="B221" t="str">
        <f t="shared" si="10"/>
        <v>10003</v>
      </c>
      <c r="C221">
        <v>4</v>
      </c>
      <c r="D221">
        <v>2</v>
      </c>
      <c r="E221">
        <v>2</v>
      </c>
      <c r="F221">
        <v>2</v>
      </c>
      <c r="G221">
        <v>1</v>
      </c>
      <c r="H221">
        <v>3</v>
      </c>
      <c r="I221">
        <v>999</v>
      </c>
      <c r="J221">
        <v>120001</v>
      </c>
      <c r="K221">
        <v>0</v>
      </c>
      <c r="L221" t="s">
        <v>236</v>
      </c>
      <c r="M221" s="1">
        <v>25000</v>
      </c>
      <c r="N221">
        <v>0</v>
      </c>
      <c r="O221">
        <v>0</v>
      </c>
      <c r="P221" s="1">
        <v>25000</v>
      </c>
      <c r="Q221" s="1">
        <v>25000</v>
      </c>
      <c r="R221">
        <v>0</v>
      </c>
      <c r="S221" s="1">
        <v>25000</v>
      </c>
      <c r="T221">
        <v>0</v>
      </c>
      <c r="U221">
        <v>0</v>
      </c>
      <c r="V221">
        <v>0</v>
      </c>
    </row>
    <row r="222" spans="2:22" hidden="1" x14ac:dyDescent="0.25">
      <c r="B222" t="str">
        <f t="shared" si="10"/>
        <v>10003</v>
      </c>
      <c r="C222">
        <v>10</v>
      </c>
      <c r="D222">
        <v>5</v>
      </c>
      <c r="E222">
        <v>2</v>
      </c>
      <c r="F222">
        <v>2</v>
      </c>
      <c r="G222">
        <v>1</v>
      </c>
      <c r="H222">
        <v>9</v>
      </c>
      <c r="I222">
        <v>12</v>
      </c>
      <c r="J222">
        <v>121002</v>
      </c>
      <c r="K222">
        <v>0</v>
      </c>
      <c r="L222" t="s">
        <v>237</v>
      </c>
      <c r="M222" s="1">
        <v>20000</v>
      </c>
      <c r="N222" s="1">
        <v>-12910.6</v>
      </c>
      <c r="O222">
        <v>0</v>
      </c>
      <c r="P222" s="1">
        <v>7089.4</v>
      </c>
      <c r="Q222" s="1">
        <v>3869.8</v>
      </c>
      <c r="R222" s="1">
        <v>3219.6</v>
      </c>
      <c r="S222" s="1">
        <v>3869.8</v>
      </c>
      <c r="T222" s="1">
        <v>1387.8</v>
      </c>
      <c r="U222" s="1">
        <v>1387.8</v>
      </c>
      <c r="V222" s="1">
        <v>1387.8</v>
      </c>
    </row>
    <row r="223" spans="2:22" hidden="1" x14ac:dyDescent="0.25">
      <c r="B223" t="str">
        <f t="shared" si="10"/>
        <v>10003</v>
      </c>
      <c r="C223">
        <v>10</v>
      </c>
      <c r="D223">
        <v>5</v>
      </c>
      <c r="E223">
        <v>2</v>
      </c>
      <c r="F223">
        <v>5</v>
      </c>
      <c r="G223">
        <v>2</v>
      </c>
      <c r="H223">
        <v>1</v>
      </c>
      <c r="I223">
        <v>0</v>
      </c>
      <c r="J223">
        <v>121002</v>
      </c>
      <c r="K223">
        <v>99</v>
      </c>
      <c r="L223" t="s">
        <v>238</v>
      </c>
      <c r="M223">
        <v>0</v>
      </c>
      <c r="N223" s="1">
        <v>12910.6</v>
      </c>
      <c r="O223">
        <v>0</v>
      </c>
      <c r="P223" s="1">
        <v>12910.6</v>
      </c>
      <c r="Q223">
        <v>0</v>
      </c>
      <c r="R223" s="1">
        <v>12910.6</v>
      </c>
      <c r="S223">
        <v>0</v>
      </c>
      <c r="T223">
        <v>0</v>
      </c>
      <c r="U223">
        <v>0</v>
      </c>
      <c r="V223">
        <v>0</v>
      </c>
    </row>
    <row r="224" spans="2:22" hidden="1" x14ac:dyDescent="0.25">
      <c r="B224" t="str">
        <f t="shared" si="10"/>
        <v>10003</v>
      </c>
      <c r="C224">
        <v>1</v>
      </c>
      <c r="D224">
        <v>8</v>
      </c>
      <c r="E224">
        <v>2</v>
      </c>
      <c r="F224">
        <v>2</v>
      </c>
      <c r="G224">
        <v>1</v>
      </c>
      <c r="H224">
        <v>7</v>
      </c>
      <c r="I224">
        <v>999</v>
      </c>
      <c r="J224">
        <v>122003</v>
      </c>
      <c r="K224">
        <v>0</v>
      </c>
      <c r="L224" t="s">
        <v>239</v>
      </c>
      <c r="M224" s="1">
        <v>37664</v>
      </c>
      <c r="N224" s="1">
        <v>-27320</v>
      </c>
      <c r="O224">
        <v>0</v>
      </c>
      <c r="P224" s="1">
        <v>10344</v>
      </c>
      <c r="Q224" s="1">
        <v>10277.879999999999</v>
      </c>
      <c r="R224">
        <v>66.12</v>
      </c>
      <c r="S224" s="1">
        <v>7329.88</v>
      </c>
      <c r="T224" s="1">
        <v>64999.28</v>
      </c>
      <c r="U224" s="1">
        <v>64999.28</v>
      </c>
      <c r="V224" s="1">
        <v>64999.28</v>
      </c>
    </row>
    <row r="225" spans="2:22" hidden="1" x14ac:dyDescent="0.25">
      <c r="B225" t="str">
        <f t="shared" si="10"/>
        <v>10003</v>
      </c>
      <c r="C225">
        <v>1</v>
      </c>
      <c r="D225">
        <v>8</v>
      </c>
      <c r="E225">
        <v>2</v>
      </c>
      <c r="F225">
        <v>5</v>
      </c>
      <c r="G225">
        <v>2</v>
      </c>
      <c r="H225">
        <v>1</v>
      </c>
      <c r="I225">
        <v>1</v>
      </c>
      <c r="J225">
        <v>122003</v>
      </c>
      <c r="K225">
        <v>99</v>
      </c>
      <c r="L225" t="s">
        <v>240</v>
      </c>
      <c r="M225">
        <v>0</v>
      </c>
      <c r="N225" s="1">
        <v>7320</v>
      </c>
      <c r="O225">
        <v>0</v>
      </c>
      <c r="P225" s="1">
        <v>7320</v>
      </c>
      <c r="Q225">
        <v>0</v>
      </c>
      <c r="R225" s="1">
        <v>7320</v>
      </c>
      <c r="S225">
        <v>0</v>
      </c>
      <c r="T225">
        <v>0</v>
      </c>
      <c r="U225">
        <v>0</v>
      </c>
      <c r="V225">
        <v>0</v>
      </c>
    </row>
    <row r="226" spans="2:22" hidden="1" x14ac:dyDescent="0.25">
      <c r="B226" t="str">
        <f t="shared" si="10"/>
        <v>10003</v>
      </c>
      <c r="C226">
        <v>4</v>
      </c>
      <c r="D226">
        <v>2</v>
      </c>
      <c r="E226">
        <v>2</v>
      </c>
      <c r="F226">
        <v>2</v>
      </c>
      <c r="G226">
        <v>1</v>
      </c>
      <c r="H226">
        <v>9</v>
      </c>
      <c r="I226">
        <v>3</v>
      </c>
      <c r="J226">
        <v>125010</v>
      </c>
      <c r="K226">
        <v>0</v>
      </c>
      <c r="L226" t="s">
        <v>241</v>
      </c>
      <c r="M226">
        <v>0</v>
      </c>
      <c r="N226" s="1">
        <v>60000</v>
      </c>
      <c r="O226">
        <v>0</v>
      </c>
      <c r="P226" s="1">
        <v>60000</v>
      </c>
      <c r="Q226" s="1">
        <v>54930</v>
      </c>
      <c r="R226" s="1">
        <v>5070</v>
      </c>
      <c r="S226" s="1">
        <v>54930</v>
      </c>
      <c r="T226">
        <v>0</v>
      </c>
      <c r="U226">
        <v>0</v>
      </c>
      <c r="V226">
        <v>0</v>
      </c>
    </row>
    <row r="227" spans="2:22" hidden="1" x14ac:dyDescent="0.25">
      <c r="B227" t="str">
        <f t="shared" si="10"/>
        <v>10003</v>
      </c>
      <c r="C227">
        <v>4</v>
      </c>
      <c r="D227">
        <v>1</v>
      </c>
      <c r="E227">
        <v>2</v>
      </c>
      <c r="F227">
        <v>2</v>
      </c>
      <c r="G227">
        <v>1</v>
      </c>
      <c r="H227">
        <v>9</v>
      </c>
      <c r="I227">
        <v>3</v>
      </c>
      <c r="J227">
        <v>125018</v>
      </c>
      <c r="K227">
        <v>0</v>
      </c>
      <c r="L227" t="s">
        <v>242</v>
      </c>
      <c r="M227">
        <v>0</v>
      </c>
      <c r="N227" s="1">
        <v>185000</v>
      </c>
      <c r="O227">
        <v>0</v>
      </c>
      <c r="P227" s="1">
        <v>185000</v>
      </c>
      <c r="Q227" s="1">
        <v>136168.06</v>
      </c>
      <c r="R227" s="1">
        <v>48831.94</v>
      </c>
      <c r="S227" s="1">
        <v>131247.79999999999</v>
      </c>
      <c r="T227">
        <v>0</v>
      </c>
      <c r="U227">
        <v>0</v>
      </c>
      <c r="V227">
        <v>0</v>
      </c>
    </row>
    <row r="228" spans="2:22" hidden="1" x14ac:dyDescent="0.25">
      <c r="B228" t="str">
        <f t="shared" si="10"/>
        <v>10003</v>
      </c>
      <c r="C228">
        <v>4</v>
      </c>
      <c r="D228">
        <v>2</v>
      </c>
      <c r="E228">
        <v>2</v>
      </c>
      <c r="F228">
        <v>2</v>
      </c>
      <c r="G228">
        <v>1</v>
      </c>
      <c r="H228">
        <v>9</v>
      </c>
      <c r="I228">
        <v>3</v>
      </c>
      <c r="J228">
        <v>125902</v>
      </c>
      <c r="K228">
        <v>0</v>
      </c>
      <c r="L228" t="s">
        <v>243</v>
      </c>
      <c r="M228" s="1">
        <v>30000</v>
      </c>
      <c r="N228">
        <v>0</v>
      </c>
      <c r="O228">
        <v>0</v>
      </c>
      <c r="P228" s="1">
        <v>30000</v>
      </c>
      <c r="Q228" s="1">
        <v>29991.26</v>
      </c>
      <c r="R228">
        <v>8.74</v>
      </c>
      <c r="S228">
        <v>0</v>
      </c>
      <c r="T228" s="1">
        <v>15659.78</v>
      </c>
      <c r="U228" s="1">
        <v>15659.78</v>
      </c>
      <c r="V228" s="1">
        <v>15659.78</v>
      </c>
    </row>
    <row r="229" spans="2:22" hidden="1" x14ac:dyDescent="0.25">
      <c r="B229" t="str">
        <f t="shared" si="10"/>
        <v>10003</v>
      </c>
      <c r="C229">
        <v>4</v>
      </c>
      <c r="D229">
        <v>2</v>
      </c>
      <c r="E229">
        <v>2</v>
      </c>
      <c r="F229">
        <v>2</v>
      </c>
      <c r="G229">
        <v>1</v>
      </c>
      <c r="H229">
        <v>9</v>
      </c>
      <c r="I229">
        <v>3</v>
      </c>
      <c r="J229">
        <v>125909</v>
      </c>
      <c r="K229">
        <v>0</v>
      </c>
      <c r="L229" t="s">
        <v>244</v>
      </c>
      <c r="M229" s="1">
        <v>115400</v>
      </c>
      <c r="N229" s="1">
        <v>-29436</v>
      </c>
      <c r="O229">
        <v>0</v>
      </c>
      <c r="P229" s="1">
        <v>85964</v>
      </c>
      <c r="Q229" s="1">
        <v>84730</v>
      </c>
      <c r="R229" s="1">
        <v>1234</v>
      </c>
      <c r="S229" s="1">
        <v>76615</v>
      </c>
      <c r="T229">
        <v>0</v>
      </c>
      <c r="U229">
        <v>0</v>
      </c>
      <c r="V229">
        <v>0</v>
      </c>
    </row>
    <row r="230" spans="2:22" hidden="1" x14ac:dyDescent="0.25">
      <c r="B230" t="str">
        <f t="shared" si="10"/>
        <v>10003</v>
      </c>
      <c r="C230">
        <v>4</v>
      </c>
      <c r="D230">
        <v>2</v>
      </c>
      <c r="E230">
        <v>2</v>
      </c>
      <c r="F230">
        <v>5</v>
      </c>
      <c r="G230">
        <v>2</v>
      </c>
      <c r="H230">
        <v>1</v>
      </c>
      <c r="I230">
        <v>1</v>
      </c>
      <c r="J230">
        <v>125909</v>
      </c>
      <c r="K230">
        <v>99</v>
      </c>
      <c r="L230" t="s">
        <v>245</v>
      </c>
      <c r="M230">
        <v>0</v>
      </c>
      <c r="N230" s="1">
        <v>29436</v>
      </c>
      <c r="O230">
        <v>0</v>
      </c>
      <c r="P230" s="1">
        <v>29436</v>
      </c>
      <c r="Q230">
        <v>0</v>
      </c>
      <c r="R230" s="1">
        <v>29436</v>
      </c>
      <c r="S230">
        <v>0</v>
      </c>
      <c r="T230">
        <v>0</v>
      </c>
      <c r="U230">
        <v>0</v>
      </c>
      <c r="V230">
        <v>0</v>
      </c>
    </row>
    <row r="231" spans="2:22" hidden="1" x14ac:dyDescent="0.25">
      <c r="B231" t="str">
        <f t="shared" si="10"/>
        <v>10003</v>
      </c>
      <c r="C231">
        <v>6</v>
      </c>
      <c r="D231">
        <v>1</v>
      </c>
      <c r="E231">
        <v>2</v>
      </c>
      <c r="F231">
        <v>2</v>
      </c>
      <c r="G231">
        <v>1</v>
      </c>
      <c r="H231">
        <v>9</v>
      </c>
      <c r="I231">
        <v>16</v>
      </c>
      <c r="J231">
        <v>129013</v>
      </c>
      <c r="K231">
        <v>0</v>
      </c>
      <c r="L231" t="s">
        <v>246</v>
      </c>
      <c r="M231">
        <v>0</v>
      </c>
      <c r="N231" s="1">
        <v>495000</v>
      </c>
      <c r="O231">
        <v>0</v>
      </c>
      <c r="P231" s="1">
        <v>495000</v>
      </c>
      <c r="Q231" s="1">
        <v>493390</v>
      </c>
      <c r="R231" s="1">
        <v>1610</v>
      </c>
      <c r="S231" s="1">
        <v>450000</v>
      </c>
      <c r="T231">
        <v>0</v>
      </c>
      <c r="U231">
        <v>0</v>
      </c>
      <c r="V231">
        <v>0</v>
      </c>
    </row>
    <row r="232" spans="2:22" hidden="1" x14ac:dyDescent="0.25">
      <c r="B232" t="str">
        <f t="shared" si="10"/>
        <v>10003</v>
      </c>
      <c r="C232">
        <v>6</v>
      </c>
      <c r="D232">
        <v>1</v>
      </c>
      <c r="E232">
        <v>2</v>
      </c>
      <c r="F232">
        <v>2</v>
      </c>
      <c r="G232">
        <v>1</v>
      </c>
      <c r="H232">
        <v>9</v>
      </c>
      <c r="I232">
        <v>16</v>
      </c>
      <c r="J232">
        <v>129026</v>
      </c>
      <c r="K232">
        <v>0</v>
      </c>
      <c r="L232" t="s">
        <v>247</v>
      </c>
      <c r="M232">
        <v>0</v>
      </c>
      <c r="N232">
        <v>30</v>
      </c>
      <c r="O232">
        <v>0</v>
      </c>
      <c r="P232">
        <v>30</v>
      </c>
      <c r="Q232">
        <v>30</v>
      </c>
      <c r="R232">
        <v>0</v>
      </c>
      <c r="S232">
        <v>0</v>
      </c>
      <c r="T232">
        <v>0</v>
      </c>
      <c r="U232">
        <v>0</v>
      </c>
      <c r="V232">
        <v>0</v>
      </c>
    </row>
    <row r="233" spans="2:22" hidden="1" x14ac:dyDescent="0.25">
      <c r="B233" t="str">
        <f t="shared" si="10"/>
        <v>10003</v>
      </c>
      <c r="C233">
        <v>6</v>
      </c>
      <c r="D233">
        <v>1</v>
      </c>
      <c r="E233">
        <v>2</v>
      </c>
      <c r="F233">
        <v>5</v>
      </c>
      <c r="G233">
        <v>2</v>
      </c>
      <c r="H233">
        <v>1</v>
      </c>
      <c r="I233">
        <v>1</v>
      </c>
      <c r="J233">
        <v>129026</v>
      </c>
      <c r="K233">
        <v>99</v>
      </c>
      <c r="L233" t="s">
        <v>248</v>
      </c>
      <c r="M233">
        <v>0</v>
      </c>
      <c r="N233" s="1">
        <v>45970</v>
      </c>
      <c r="O233">
        <v>0</v>
      </c>
      <c r="P233" s="1">
        <v>45970</v>
      </c>
      <c r="Q233">
        <v>0</v>
      </c>
      <c r="R233" s="1">
        <v>45970</v>
      </c>
      <c r="S233">
        <v>0</v>
      </c>
      <c r="T233">
        <v>0</v>
      </c>
      <c r="U233">
        <v>0</v>
      </c>
      <c r="V233">
        <v>0</v>
      </c>
    </row>
    <row r="234" spans="2:22" hidden="1" x14ac:dyDescent="0.25">
      <c r="B234" t="str">
        <f t="shared" si="10"/>
        <v>10003</v>
      </c>
      <c r="C234">
        <v>10</v>
      </c>
      <c r="D234">
        <v>5</v>
      </c>
      <c r="E234">
        <v>2</v>
      </c>
      <c r="F234">
        <v>2</v>
      </c>
      <c r="G234">
        <v>1</v>
      </c>
      <c r="H234">
        <v>9</v>
      </c>
      <c r="I234">
        <v>12</v>
      </c>
      <c r="J234">
        <v>130044</v>
      </c>
      <c r="K234">
        <v>0</v>
      </c>
      <c r="L234" t="s">
        <v>249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 s="1">
        <v>1962.91</v>
      </c>
      <c r="U234" s="1">
        <v>1962.91</v>
      </c>
      <c r="V234">
        <v>0</v>
      </c>
    </row>
    <row r="235" spans="2:22" hidden="1" x14ac:dyDescent="0.25">
      <c r="B235" t="str">
        <f t="shared" si="10"/>
        <v>10003</v>
      </c>
      <c r="C235">
        <v>10</v>
      </c>
      <c r="D235">
        <v>5</v>
      </c>
      <c r="E235">
        <v>2</v>
      </c>
      <c r="F235">
        <v>2</v>
      </c>
      <c r="G235">
        <v>1</v>
      </c>
      <c r="H235">
        <v>9</v>
      </c>
      <c r="I235">
        <v>12</v>
      </c>
      <c r="J235">
        <v>130050</v>
      </c>
      <c r="K235">
        <v>0</v>
      </c>
      <c r="L235" t="s">
        <v>250</v>
      </c>
      <c r="M235">
        <v>0</v>
      </c>
      <c r="N235" s="1">
        <v>347500</v>
      </c>
      <c r="O235">
        <v>0</v>
      </c>
      <c r="P235" s="1">
        <v>347500</v>
      </c>
      <c r="Q235" s="1">
        <v>292600</v>
      </c>
      <c r="R235" s="1">
        <v>54900</v>
      </c>
      <c r="S235">
        <v>0</v>
      </c>
      <c r="T235">
        <v>0</v>
      </c>
      <c r="U235">
        <v>0</v>
      </c>
      <c r="V235">
        <v>0</v>
      </c>
    </row>
    <row r="236" spans="2:22" hidden="1" x14ac:dyDescent="0.25">
      <c r="B236" t="str">
        <f t="shared" si="10"/>
        <v>10003</v>
      </c>
      <c r="C236">
        <v>8</v>
      </c>
      <c r="D236">
        <v>1</v>
      </c>
      <c r="E236">
        <v>2</v>
      </c>
      <c r="F236">
        <v>2</v>
      </c>
      <c r="G236">
        <v>1</v>
      </c>
      <c r="H236">
        <v>9</v>
      </c>
      <c r="I236">
        <v>999</v>
      </c>
      <c r="J236">
        <v>131801</v>
      </c>
      <c r="K236">
        <v>0</v>
      </c>
      <c r="L236" t="s">
        <v>251</v>
      </c>
      <c r="M236" s="1">
        <v>349345.85</v>
      </c>
      <c r="N236">
        <v>0</v>
      </c>
      <c r="O236">
        <v>0</v>
      </c>
      <c r="P236" s="1">
        <v>349345.85</v>
      </c>
      <c r="Q236" s="1">
        <v>7612.8</v>
      </c>
      <c r="R236" s="1">
        <v>341733.05</v>
      </c>
      <c r="S236" s="1">
        <v>7612.8</v>
      </c>
      <c r="T236">
        <v>0</v>
      </c>
      <c r="U236">
        <v>0</v>
      </c>
      <c r="V236">
        <v>0</v>
      </c>
    </row>
    <row r="237" spans="2:22" hidden="1" x14ac:dyDescent="0.25">
      <c r="B237" t="str">
        <f t="shared" si="10"/>
        <v>10003</v>
      </c>
      <c r="C237">
        <v>9</v>
      </c>
      <c r="D237">
        <v>2</v>
      </c>
      <c r="E237">
        <v>2</v>
      </c>
      <c r="F237">
        <v>2</v>
      </c>
      <c r="G237">
        <v>1</v>
      </c>
      <c r="H237">
        <v>9</v>
      </c>
      <c r="I237">
        <v>14</v>
      </c>
      <c r="J237">
        <v>136012</v>
      </c>
      <c r="K237">
        <v>0</v>
      </c>
      <c r="L237" t="s">
        <v>252</v>
      </c>
      <c r="M237">
        <v>0</v>
      </c>
      <c r="N237" s="1">
        <v>149900</v>
      </c>
      <c r="O237">
        <v>0</v>
      </c>
      <c r="P237" s="1">
        <v>149900</v>
      </c>
      <c r="Q237" s="1">
        <v>149894.79999999999</v>
      </c>
      <c r="R237">
        <v>5.2</v>
      </c>
      <c r="S237">
        <v>0</v>
      </c>
      <c r="T237">
        <v>0</v>
      </c>
      <c r="U237">
        <v>0</v>
      </c>
      <c r="V237">
        <v>0</v>
      </c>
    </row>
    <row r="238" spans="2:22" hidden="1" x14ac:dyDescent="0.25">
      <c r="B238" t="str">
        <f t="shared" si="10"/>
        <v>10003</v>
      </c>
      <c r="C238">
        <v>9</v>
      </c>
      <c r="D238">
        <v>3</v>
      </c>
      <c r="E238">
        <v>2</v>
      </c>
      <c r="F238">
        <v>2</v>
      </c>
      <c r="G238">
        <v>1</v>
      </c>
      <c r="H238">
        <v>9</v>
      </c>
      <c r="I238">
        <v>999</v>
      </c>
      <c r="J238">
        <v>136024</v>
      </c>
      <c r="K238">
        <v>0</v>
      </c>
      <c r="L238" t="s">
        <v>253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 s="1">
        <v>41383.9</v>
      </c>
      <c r="U238" s="1">
        <v>36440.01</v>
      </c>
      <c r="V238" s="1">
        <v>26153.37</v>
      </c>
    </row>
    <row r="239" spans="2:22" hidden="1" x14ac:dyDescent="0.25">
      <c r="B239" t="str">
        <f t="shared" si="10"/>
        <v>10003</v>
      </c>
      <c r="C239">
        <v>10</v>
      </c>
      <c r="D239">
        <v>5</v>
      </c>
      <c r="E239">
        <v>2</v>
      </c>
      <c r="F239">
        <v>2</v>
      </c>
      <c r="G239">
        <v>1</v>
      </c>
      <c r="H239">
        <v>1</v>
      </c>
      <c r="I239">
        <v>1</v>
      </c>
      <c r="J239">
        <v>136050</v>
      </c>
      <c r="K239">
        <v>0</v>
      </c>
      <c r="L239" t="s">
        <v>254</v>
      </c>
      <c r="M239">
        <v>0</v>
      </c>
      <c r="N239" s="1">
        <v>29180</v>
      </c>
      <c r="O239">
        <v>0</v>
      </c>
      <c r="P239" s="1">
        <v>29180</v>
      </c>
      <c r="Q239" s="1">
        <v>23619.200000000001</v>
      </c>
      <c r="R239" s="1">
        <v>5560.8</v>
      </c>
      <c r="S239" s="1">
        <v>23619.200000000001</v>
      </c>
      <c r="T239">
        <v>0</v>
      </c>
      <c r="U239">
        <v>0</v>
      </c>
      <c r="V239">
        <v>0</v>
      </c>
    </row>
    <row r="240" spans="2:22" hidden="1" x14ac:dyDescent="0.25">
      <c r="B240" t="str">
        <f t="shared" si="10"/>
        <v>10003</v>
      </c>
      <c r="C240">
        <v>12</v>
      </c>
      <c r="D240">
        <v>9</v>
      </c>
      <c r="E240">
        <v>2</v>
      </c>
      <c r="F240">
        <v>2</v>
      </c>
      <c r="G240">
        <v>1</v>
      </c>
      <c r="H240">
        <v>10</v>
      </c>
      <c r="I240">
        <v>6</v>
      </c>
      <c r="J240">
        <v>139001</v>
      </c>
      <c r="K240">
        <v>0</v>
      </c>
      <c r="L240" t="s">
        <v>255</v>
      </c>
      <c r="M240" s="1">
        <v>30000</v>
      </c>
      <c r="N240">
        <v>0</v>
      </c>
      <c r="O240">
        <v>0</v>
      </c>
      <c r="P240" s="1">
        <v>30000</v>
      </c>
      <c r="Q240">
        <v>0</v>
      </c>
      <c r="R240" s="1">
        <v>30000</v>
      </c>
      <c r="S240">
        <v>0</v>
      </c>
      <c r="T240">
        <v>0</v>
      </c>
      <c r="U240">
        <v>0</v>
      </c>
      <c r="V240">
        <v>0</v>
      </c>
    </row>
    <row r="241" spans="1:22" hidden="1" x14ac:dyDescent="0.25">
      <c r="A241" t="s">
        <v>27</v>
      </c>
      <c r="B241" t="str">
        <f t="shared" si="10"/>
        <v>10003</v>
      </c>
      <c r="J241">
        <v>0</v>
      </c>
      <c r="K241">
        <v>0</v>
      </c>
      <c r="L241" t="s">
        <v>256</v>
      </c>
      <c r="M241" s="1">
        <v>2878676.19</v>
      </c>
      <c r="N241" s="1">
        <v>1452701.07</v>
      </c>
      <c r="O241">
        <v>0</v>
      </c>
      <c r="P241" s="1">
        <v>4331377.26</v>
      </c>
      <c r="Q241" s="1">
        <v>3479988.29</v>
      </c>
      <c r="R241" s="1">
        <v>851388.97</v>
      </c>
      <c r="S241" s="1">
        <v>2435958.75</v>
      </c>
      <c r="T241" s="1">
        <v>635030.94999999995</v>
      </c>
      <c r="U241" s="1">
        <v>569226.89</v>
      </c>
      <c r="V241" s="1">
        <v>549918.24</v>
      </c>
    </row>
    <row r="242" spans="1:22" hidden="1" x14ac:dyDescent="0.25">
      <c r="B242" t="str">
        <f t="shared" ref="B242:B252" si="11">"10004"</f>
        <v>10004</v>
      </c>
      <c r="C242">
        <v>1</v>
      </c>
      <c r="D242">
        <v>1</v>
      </c>
      <c r="E242">
        <v>1</v>
      </c>
      <c r="F242">
        <v>3</v>
      </c>
      <c r="G242">
        <v>1</v>
      </c>
      <c r="H242">
        <v>2</v>
      </c>
      <c r="I242">
        <v>11</v>
      </c>
      <c r="J242">
        <v>2002</v>
      </c>
      <c r="K242">
        <v>0</v>
      </c>
      <c r="L242" t="s">
        <v>257</v>
      </c>
      <c r="M242">
        <v>200</v>
      </c>
      <c r="N242">
        <v>0</v>
      </c>
      <c r="O242">
        <v>0</v>
      </c>
      <c r="P242">
        <v>200</v>
      </c>
      <c r="Q242">
        <v>0</v>
      </c>
      <c r="R242">
        <v>200</v>
      </c>
      <c r="S242">
        <v>0</v>
      </c>
      <c r="T242">
        <v>0</v>
      </c>
      <c r="U242">
        <v>0</v>
      </c>
      <c r="V242">
        <v>0</v>
      </c>
    </row>
    <row r="243" spans="1:22" hidden="1" x14ac:dyDescent="0.25">
      <c r="B243" t="str">
        <f t="shared" si="11"/>
        <v>10004</v>
      </c>
      <c r="C243">
        <v>1</v>
      </c>
      <c r="D243">
        <v>1</v>
      </c>
      <c r="E243">
        <v>1</v>
      </c>
      <c r="F243">
        <v>3</v>
      </c>
      <c r="G243">
        <v>2</v>
      </c>
      <c r="H243">
        <v>13</v>
      </c>
      <c r="I243">
        <v>999</v>
      </c>
      <c r="J243">
        <v>2003</v>
      </c>
      <c r="K243">
        <v>0</v>
      </c>
      <c r="L243" t="s">
        <v>258</v>
      </c>
      <c r="M243">
        <v>200</v>
      </c>
      <c r="N243">
        <v>0</v>
      </c>
      <c r="O243">
        <v>0</v>
      </c>
      <c r="P243">
        <v>200</v>
      </c>
      <c r="Q243">
        <v>0</v>
      </c>
      <c r="R243">
        <v>200</v>
      </c>
      <c r="S243">
        <v>0</v>
      </c>
      <c r="T243">
        <v>0</v>
      </c>
      <c r="U243">
        <v>0</v>
      </c>
      <c r="V243">
        <v>0</v>
      </c>
    </row>
    <row r="244" spans="1:22" hidden="1" x14ac:dyDescent="0.25">
      <c r="B244" t="str">
        <f t="shared" si="11"/>
        <v>10004</v>
      </c>
      <c r="C244">
        <v>1</v>
      </c>
      <c r="D244">
        <v>2</v>
      </c>
      <c r="E244">
        <v>1</v>
      </c>
      <c r="F244">
        <v>3</v>
      </c>
      <c r="G244">
        <v>1</v>
      </c>
      <c r="H244">
        <v>2</v>
      </c>
      <c r="I244">
        <v>1</v>
      </c>
      <c r="J244">
        <v>5002</v>
      </c>
      <c r="K244">
        <v>0</v>
      </c>
      <c r="L244" t="s">
        <v>259</v>
      </c>
      <c r="M244" s="1">
        <v>1000</v>
      </c>
      <c r="N244">
        <v>0</v>
      </c>
      <c r="O244">
        <v>0</v>
      </c>
      <c r="P244" s="1">
        <v>1000</v>
      </c>
      <c r="Q244">
        <v>457.5</v>
      </c>
      <c r="R244">
        <v>542.5</v>
      </c>
      <c r="S244">
        <v>457.5</v>
      </c>
      <c r="T244">
        <v>0</v>
      </c>
      <c r="U244">
        <v>0</v>
      </c>
      <c r="V244">
        <v>0</v>
      </c>
    </row>
    <row r="245" spans="1:22" hidden="1" x14ac:dyDescent="0.25">
      <c r="B245" t="str">
        <f t="shared" si="11"/>
        <v>10004</v>
      </c>
      <c r="C245">
        <v>1</v>
      </c>
      <c r="D245">
        <v>2</v>
      </c>
      <c r="E245">
        <v>1</v>
      </c>
      <c r="F245">
        <v>3</v>
      </c>
      <c r="G245">
        <v>2</v>
      </c>
      <c r="H245">
        <v>16</v>
      </c>
      <c r="I245">
        <v>2</v>
      </c>
      <c r="J245">
        <v>6009</v>
      </c>
      <c r="K245">
        <v>0</v>
      </c>
      <c r="L245" t="s">
        <v>260</v>
      </c>
      <c r="M245" s="1">
        <v>15000</v>
      </c>
      <c r="N245">
        <v>0</v>
      </c>
      <c r="O245">
        <v>0</v>
      </c>
      <c r="P245" s="1">
        <v>15000</v>
      </c>
      <c r="Q245" s="1">
        <v>15000</v>
      </c>
      <c r="R245">
        <v>0</v>
      </c>
      <c r="S245" s="1">
        <v>15000</v>
      </c>
      <c r="T245">
        <v>0</v>
      </c>
      <c r="U245">
        <v>0</v>
      </c>
      <c r="V245">
        <v>0</v>
      </c>
    </row>
    <row r="246" spans="1:22" hidden="1" x14ac:dyDescent="0.25">
      <c r="B246" t="str">
        <f t="shared" si="11"/>
        <v>10004</v>
      </c>
      <c r="C246">
        <v>1</v>
      </c>
      <c r="D246">
        <v>2</v>
      </c>
      <c r="E246">
        <v>1</v>
      </c>
      <c r="F246">
        <v>3</v>
      </c>
      <c r="G246">
        <v>2</v>
      </c>
      <c r="H246">
        <v>4</v>
      </c>
      <c r="I246">
        <v>4</v>
      </c>
      <c r="J246">
        <v>6010</v>
      </c>
      <c r="K246">
        <v>0</v>
      </c>
      <c r="L246" t="s">
        <v>261</v>
      </c>
      <c r="M246" s="1">
        <v>1500</v>
      </c>
      <c r="N246">
        <v>0</v>
      </c>
      <c r="O246">
        <v>0</v>
      </c>
      <c r="P246" s="1">
        <v>1500</v>
      </c>
      <c r="Q246">
        <v>790</v>
      </c>
      <c r="R246">
        <v>710</v>
      </c>
      <c r="S246">
        <v>200</v>
      </c>
      <c r="T246">
        <v>200</v>
      </c>
      <c r="U246">
        <v>200</v>
      </c>
      <c r="V246">
        <v>200</v>
      </c>
    </row>
    <row r="247" spans="1:22" hidden="1" x14ac:dyDescent="0.25">
      <c r="B247" t="str">
        <f t="shared" si="11"/>
        <v>10004</v>
      </c>
      <c r="C247">
        <v>1</v>
      </c>
      <c r="D247">
        <v>2</v>
      </c>
      <c r="E247">
        <v>1</v>
      </c>
      <c r="F247">
        <v>3</v>
      </c>
      <c r="G247">
        <v>2</v>
      </c>
      <c r="H247">
        <v>4</v>
      </c>
      <c r="I247">
        <v>4</v>
      </c>
      <c r="J247">
        <v>6110</v>
      </c>
      <c r="K247">
        <v>0</v>
      </c>
      <c r="L247" t="s">
        <v>262</v>
      </c>
      <c r="M247" s="1">
        <v>2500</v>
      </c>
      <c r="N247">
        <v>0</v>
      </c>
      <c r="O247">
        <v>0</v>
      </c>
      <c r="P247" s="1">
        <v>2500</v>
      </c>
      <c r="Q247" s="1">
        <v>2500</v>
      </c>
      <c r="R247">
        <v>0</v>
      </c>
      <c r="S247">
        <v>0</v>
      </c>
      <c r="T247" s="1">
        <v>3000</v>
      </c>
      <c r="U247" s="1">
        <v>3000</v>
      </c>
      <c r="V247" s="1">
        <v>3000</v>
      </c>
    </row>
    <row r="248" spans="1:22" hidden="1" x14ac:dyDescent="0.25">
      <c r="B248" t="str">
        <f t="shared" si="11"/>
        <v>10004</v>
      </c>
      <c r="C248">
        <v>1</v>
      </c>
      <c r="D248">
        <v>2</v>
      </c>
      <c r="E248">
        <v>1</v>
      </c>
      <c r="F248">
        <v>2</v>
      </c>
      <c r="G248">
        <v>1</v>
      </c>
      <c r="H248">
        <v>2</v>
      </c>
      <c r="I248">
        <v>1</v>
      </c>
      <c r="J248">
        <v>7501</v>
      </c>
      <c r="K248">
        <v>0</v>
      </c>
      <c r="L248" t="s">
        <v>263</v>
      </c>
      <c r="M248" s="1">
        <v>5000</v>
      </c>
      <c r="N248">
        <v>0</v>
      </c>
      <c r="O248">
        <v>0</v>
      </c>
      <c r="P248" s="1">
        <v>5000</v>
      </c>
      <c r="Q248">
        <v>245</v>
      </c>
      <c r="R248" s="1">
        <v>4755</v>
      </c>
      <c r="S248">
        <v>245</v>
      </c>
      <c r="T248">
        <v>0</v>
      </c>
      <c r="U248">
        <v>0</v>
      </c>
      <c r="V248">
        <v>0</v>
      </c>
    </row>
    <row r="249" spans="1:22" hidden="1" x14ac:dyDescent="0.25">
      <c r="B249" t="str">
        <f t="shared" si="11"/>
        <v>10004</v>
      </c>
      <c r="C249">
        <v>7</v>
      </c>
      <c r="D249">
        <v>1</v>
      </c>
      <c r="E249">
        <v>1</v>
      </c>
      <c r="F249">
        <v>3</v>
      </c>
      <c r="G249">
        <v>2</v>
      </c>
      <c r="H249">
        <v>16</v>
      </c>
      <c r="I249">
        <v>999</v>
      </c>
      <c r="J249">
        <v>70101</v>
      </c>
      <c r="K249">
        <v>0</v>
      </c>
      <c r="L249" t="s">
        <v>264</v>
      </c>
      <c r="M249" s="1">
        <v>15000</v>
      </c>
      <c r="N249">
        <v>0</v>
      </c>
      <c r="O249">
        <v>0</v>
      </c>
      <c r="P249" s="1">
        <v>15000</v>
      </c>
      <c r="Q249" s="1">
        <v>2806</v>
      </c>
      <c r="R249" s="1">
        <v>12194</v>
      </c>
      <c r="S249" s="1">
        <v>2806</v>
      </c>
      <c r="T249">
        <v>0</v>
      </c>
      <c r="U249">
        <v>0</v>
      </c>
      <c r="V249">
        <v>0</v>
      </c>
    </row>
    <row r="250" spans="1:22" hidden="1" x14ac:dyDescent="0.25">
      <c r="B250" t="str">
        <f t="shared" si="11"/>
        <v>10004</v>
      </c>
      <c r="C250">
        <v>7</v>
      </c>
      <c r="D250">
        <v>1</v>
      </c>
      <c r="E250">
        <v>1</v>
      </c>
      <c r="F250">
        <v>3</v>
      </c>
      <c r="G250">
        <v>1</v>
      </c>
      <c r="H250">
        <v>2</v>
      </c>
      <c r="I250">
        <v>999</v>
      </c>
      <c r="J250">
        <v>70102</v>
      </c>
      <c r="K250">
        <v>0</v>
      </c>
      <c r="L250" t="s">
        <v>265</v>
      </c>
      <c r="M250" s="1">
        <v>22000</v>
      </c>
      <c r="N250" s="1">
        <v>45259.4</v>
      </c>
      <c r="O250">
        <v>0</v>
      </c>
      <c r="P250" s="1">
        <v>67259.399999999994</v>
      </c>
      <c r="Q250" s="1">
        <v>35995.82</v>
      </c>
      <c r="R250" s="1">
        <v>31263.58</v>
      </c>
      <c r="S250" s="1">
        <v>4270</v>
      </c>
      <c r="T250" s="1">
        <v>8784</v>
      </c>
      <c r="U250" s="1">
        <v>8784</v>
      </c>
      <c r="V250" s="1">
        <v>8784</v>
      </c>
    </row>
    <row r="251" spans="1:22" hidden="1" x14ac:dyDescent="0.25">
      <c r="B251" t="str">
        <f t="shared" si="11"/>
        <v>10004</v>
      </c>
      <c r="C251">
        <v>7</v>
      </c>
      <c r="D251">
        <v>1</v>
      </c>
      <c r="E251">
        <v>1</v>
      </c>
      <c r="F251">
        <v>4</v>
      </c>
      <c r="G251">
        <v>4</v>
      </c>
      <c r="H251">
        <v>1</v>
      </c>
      <c r="I251">
        <v>1</v>
      </c>
      <c r="J251">
        <v>70103</v>
      </c>
      <c r="K251">
        <v>0</v>
      </c>
      <c r="L251" t="s">
        <v>266</v>
      </c>
      <c r="M251" s="1">
        <v>30000</v>
      </c>
      <c r="N251">
        <v>0</v>
      </c>
      <c r="O251">
        <v>0</v>
      </c>
      <c r="P251" s="1">
        <v>30000</v>
      </c>
      <c r="Q251" s="1">
        <v>26993.200000000001</v>
      </c>
      <c r="R251" s="1">
        <v>3006.8</v>
      </c>
      <c r="S251" s="1">
        <v>10000</v>
      </c>
      <c r="T251" s="1">
        <v>1000</v>
      </c>
      <c r="U251" s="1">
        <v>1000</v>
      </c>
      <c r="V251" s="1">
        <v>1000</v>
      </c>
    </row>
    <row r="252" spans="1:22" hidden="1" x14ac:dyDescent="0.25">
      <c r="A252" t="s">
        <v>27</v>
      </c>
      <c r="B252" t="str">
        <f t="shared" si="11"/>
        <v>10004</v>
      </c>
      <c r="J252">
        <v>0</v>
      </c>
      <c r="K252">
        <v>0</v>
      </c>
      <c r="L252" t="s">
        <v>267</v>
      </c>
      <c r="M252" s="1">
        <v>92400</v>
      </c>
      <c r="N252" s="1">
        <v>45259.4</v>
      </c>
      <c r="O252">
        <v>0</v>
      </c>
      <c r="P252" s="1">
        <v>137659.4</v>
      </c>
      <c r="Q252" s="1">
        <v>84787.520000000004</v>
      </c>
      <c r="R252" s="1">
        <v>52871.88</v>
      </c>
      <c r="S252" s="1">
        <v>32978.5</v>
      </c>
      <c r="T252" s="1">
        <v>12984</v>
      </c>
      <c r="U252" s="1">
        <v>12984</v>
      </c>
      <c r="V252" s="1">
        <v>12984</v>
      </c>
    </row>
    <row r="253" spans="1:22" hidden="1" x14ac:dyDescent="0.25">
      <c r="B253" t="str">
        <f t="shared" ref="B253:B277" si="12">"10007"</f>
        <v>10007</v>
      </c>
      <c r="C253">
        <v>1</v>
      </c>
      <c r="D253">
        <v>7</v>
      </c>
      <c r="E253">
        <v>1</v>
      </c>
      <c r="F253">
        <v>1</v>
      </c>
      <c r="G253">
        <v>1</v>
      </c>
      <c r="H253">
        <v>1</v>
      </c>
      <c r="I253">
        <v>3</v>
      </c>
      <c r="J253">
        <v>37007</v>
      </c>
      <c r="K253">
        <v>0</v>
      </c>
      <c r="L253" t="s">
        <v>268</v>
      </c>
      <c r="M253">
        <v>0</v>
      </c>
      <c r="N253" s="1">
        <v>3172.15</v>
      </c>
      <c r="O253">
        <v>0</v>
      </c>
      <c r="P253" s="1">
        <v>3172.15</v>
      </c>
      <c r="Q253">
        <v>0</v>
      </c>
      <c r="R253" s="1">
        <v>3172.15</v>
      </c>
      <c r="S253">
        <v>0</v>
      </c>
      <c r="T253">
        <v>0</v>
      </c>
      <c r="U253">
        <v>0</v>
      </c>
      <c r="V253">
        <v>0</v>
      </c>
    </row>
    <row r="254" spans="1:22" hidden="1" x14ac:dyDescent="0.25">
      <c r="B254" t="str">
        <f t="shared" si="12"/>
        <v>10007</v>
      </c>
      <c r="C254">
        <v>1</v>
      </c>
      <c r="D254">
        <v>7</v>
      </c>
      <c r="E254">
        <v>1</v>
      </c>
      <c r="F254">
        <v>1</v>
      </c>
      <c r="G254">
        <v>1</v>
      </c>
      <c r="H254">
        <v>1</v>
      </c>
      <c r="I254">
        <v>3</v>
      </c>
      <c r="J254">
        <v>37008</v>
      </c>
      <c r="K254">
        <v>0</v>
      </c>
      <c r="L254" t="s">
        <v>269</v>
      </c>
      <c r="M254">
        <v>0</v>
      </c>
      <c r="N254">
        <v>754.98</v>
      </c>
      <c r="O254">
        <v>0</v>
      </c>
      <c r="P254">
        <v>754.98</v>
      </c>
      <c r="Q254">
        <v>0</v>
      </c>
      <c r="R254">
        <v>754.98</v>
      </c>
      <c r="S254">
        <v>0</v>
      </c>
      <c r="T254">
        <v>0</v>
      </c>
      <c r="U254">
        <v>0</v>
      </c>
      <c r="V254">
        <v>0</v>
      </c>
    </row>
    <row r="255" spans="1:22" hidden="1" x14ac:dyDescent="0.25">
      <c r="B255" t="str">
        <f t="shared" si="12"/>
        <v>10007</v>
      </c>
      <c r="C255">
        <v>1</v>
      </c>
      <c r="D255">
        <v>7</v>
      </c>
      <c r="E255">
        <v>1</v>
      </c>
      <c r="F255">
        <v>2</v>
      </c>
      <c r="G255">
        <v>1</v>
      </c>
      <c r="H255">
        <v>1</v>
      </c>
      <c r="I255">
        <v>1</v>
      </c>
      <c r="J255">
        <v>37009</v>
      </c>
      <c r="K255">
        <v>0</v>
      </c>
      <c r="L255" t="s">
        <v>270</v>
      </c>
      <c r="M255">
        <v>0</v>
      </c>
      <c r="N255">
        <v>269.63</v>
      </c>
      <c r="O255">
        <v>0</v>
      </c>
      <c r="P255">
        <v>269.63</v>
      </c>
      <c r="Q255">
        <v>0</v>
      </c>
      <c r="R255">
        <v>269.63</v>
      </c>
      <c r="S255">
        <v>0</v>
      </c>
      <c r="T255">
        <v>0</v>
      </c>
      <c r="U255">
        <v>0</v>
      </c>
      <c r="V255">
        <v>0</v>
      </c>
    </row>
    <row r="256" spans="1:22" hidden="1" x14ac:dyDescent="0.25">
      <c r="B256" t="str">
        <f t="shared" si="12"/>
        <v>10007</v>
      </c>
      <c r="C256">
        <v>3</v>
      </c>
      <c r="D256">
        <v>1</v>
      </c>
      <c r="E256">
        <v>1</v>
      </c>
      <c r="F256">
        <v>3</v>
      </c>
      <c r="G256">
        <v>1</v>
      </c>
      <c r="H256">
        <v>2</v>
      </c>
      <c r="I256">
        <v>4</v>
      </c>
      <c r="J256">
        <v>38001</v>
      </c>
      <c r="K256">
        <v>0</v>
      </c>
      <c r="L256" t="s">
        <v>271</v>
      </c>
      <c r="M256" s="1">
        <v>8000</v>
      </c>
      <c r="N256">
        <v>0</v>
      </c>
      <c r="O256">
        <v>0</v>
      </c>
      <c r="P256" s="1">
        <v>8000</v>
      </c>
      <c r="Q256" s="1">
        <v>7930</v>
      </c>
      <c r="R256">
        <v>70</v>
      </c>
      <c r="S256" s="1">
        <v>6492.84</v>
      </c>
      <c r="T256" s="1">
        <v>4457.88</v>
      </c>
      <c r="U256" s="1">
        <v>4457.88</v>
      </c>
      <c r="V256" s="1">
        <v>4457.88</v>
      </c>
    </row>
    <row r="257" spans="2:22" hidden="1" x14ac:dyDescent="0.25">
      <c r="B257" t="str">
        <f t="shared" si="12"/>
        <v>10007</v>
      </c>
      <c r="C257">
        <v>3</v>
      </c>
      <c r="D257">
        <v>1</v>
      </c>
      <c r="E257">
        <v>1</v>
      </c>
      <c r="F257">
        <v>3</v>
      </c>
      <c r="G257">
        <v>1</v>
      </c>
      <c r="H257">
        <v>2</v>
      </c>
      <c r="I257">
        <v>8</v>
      </c>
      <c r="J257">
        <v>38002</v>
      </c>
      <c r="K257">
        <v>0</v>
      </c>
      <c r="L257" t="s">
        <v>272</v>
      </c>
      <c r="M257" s="1">
        <v>2500</v>
      </c>
      <c r="N257">
        <v>0</v>
      </c>
      <c r="O257">
        <v>0</v>
      </c>
      <c r="P257" s="1">
        <v>2500</v>
      </c>
      <c r="Q257" s="1">
        <v>2149.6</v>
      </c>
      <c r="R257">
        <v>350.4</v>
      </c>
      <c r="S257" s="1">
        <v>1683.6</v>
      </c>
      <c r="T257">
        <v>417.24</v>
      </c>
      <c r="U257">
        <v>417.24</v>
      </c>
      <c r="V257">
        <v>417.24</v>
      </c>
    </row>
    <row r="258" spans="2:22" hidden="1" x14ac:dyDescent="0.25">
      <c r="B258" t="str">
        <f t="shared" si="12"/>
        <v>10007</v>
      </c>
      <c r="C258">
        <v>3</v>
      </c>
      <c r="D258">
        <v>1</v>
      </c>
      <c r="E258">
        <v>1</v>
      </c>
      <c r="F258">
        <v>3</v>
      </c>
      <c r="G258">
        <v>2</v>
      </c>
      <c r="H258">
        <v>4</v>
      </c>
      <c r="I258">
        <v>4</v>
      </c>
      <c r="J258">
        <v>38003</v>
      </c>
      <c r="K258">
        <v>0</v>
      </c>
      <c r="L258" t="s">
        <v>273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120</v>
      </c>
      <c r="U258">
        <v>120</v>
      </c>
      <c r="V258">
        <v>120</v>
      </c>
    </row>
    <row r="259" spans="2:22" hidden="1" x14ac:dyDescent="0.25">
      <c r="B259" t="str">
        <f t="shared" si="12"/>
        <v>10007</v>
      </c>
      <c r="C259">
        <v>3</v>
      </c>
      <c r="D259">
        <v>1</v>
      </c>
      <c r="E259">
        <v>1</v>
      </c>
      <c r="F259">
        <v>3</v>
      </c>
      <c r="G259">
        <v>2</v>
      </c>
      <c r="H259">
        <v>9</v>
      </c>
      <c r="I259">
        <v>5</v>
      </c>
      <c r="J259">
        <v>38006</v>
      </c>
      <c r="K259">
        <v>0</v>
      </c>
      <c r="L259" t="s">
        <v>274</v>
      </c>
      <c r="M259" s="1">
        <v>8000</v>
      </c>
      <c r="N259" s="1">
        <v>-3000</v>
      </c>
      <c r="O259">
        <v>0</v>
      </c>
      <c r="P259" s="1">
        <v>5000</v>
      </c>
      <c r="Q259" s="1">
        <v>4955.4399999999996</v>
      </c>
      <c r="R259">
        <v>44.56</v>
      </c>
      <c r="S259" s="1">
        <v>3149.84</v>
      </c>
      <c r="T259">
        <v>0</v>
      </c>
      <c r="U259">
        <v>0</v>
      </c>
      <c r="V259">
        <v>0</v>
      </c>
    </row>
    <row r="260" spans="2:22" hidden="1" x14ac:dyDescent="0.25">
      <c r="B260" t="str">
        <f t="shared" si="12"/>
        <v>10007</v>
      </c>
      <c r="C260">
        <v>3</v>
      </c>
      <c r="D260">
        <v>1</v>
      </c>
      <c r="E260">
        <v>1</v>
      </c>
      <c r="F260">
        <v>9</v>
      </c>
      <c r="G260">
        <v>99</v>
      </c>
      <c r="H260">
        <v>4</v>
      </c>
      <c r="I260">
        <v>1</v>
      </c>
      <c r="J260">
        <v>38902</v>
      </c>
      <c r="K260">
        <v>0</v>
      </c>
      <c r="L260" t="s">
        <v>275</v>
      </c>
      <c r="M260">
        <v>500</v>
      </c>
      <c r="N260">
        <v>0</v>
      </c>
      <c r="O260">
        <v>0</v>
      </c>
      <c r="P260">
        <v>500</v>
      </c>
      <c r="Q260">
        <v>0</v>
      </c>
      <c r="R260">
        <v>500</v>
      </c>
      <c r="S260">
        <v>0</v>
      </c>
      <c r="T260">
        <v>0</v>
      </c>
      <c r="U260">
        <v>0</v>
      </c>
      <c r="V260">
        <v>0</v>
      </c>
    </row>
    <row r="261" spans="2:22" hidden="1" x14ac:dyDescent="0.25">
      <c r="B261" t="str">
        <f t="shared" si="12"/>
        <v>10007</v>
      </c>
      <c r="C261">
        <v>3</v>
      </c>
      <c r="D261">
        <v>1</v>
      </c>
      <c r="E261">
        <v>1</v>
      </c>
      <c r="F261">
        <v>3</v>
      </c>
      <c r="G261">
        <v>2</v>
      </c>
      <c r="H261">
        <v>4</v>
      </c>
      <c r="I261">
        <v>4</v>
      </c>
      <c r="J261">
        <v>39001</v>
      </c>
      <c r="K261">
        <v>0</v>
      </c>
      <c r="L261" t="s">
        <v>276</v>
      </c>
      <c r="M261">
        <v>545.52</v>
      </c>
      <c r="N261" s="1">
        <v>2032.12</v>
      </c>
      <c r="O261">
        <v>0</v>
      </c>
      <c r="P261" s="1">
        <v>2577.64</v>
      </c>
      <c r="Q261" s="1">
        <v>1369.2</v>
      </c>
      <c r="R261" s="1">
        <v>1208.44</v>
      </c>
      <c r="S261">
        <v>638.20000000000005</v>
      </c>
      <c r="T261">
        <v>0</v>
      </c>
      <c r="U261">
        <v>0</v>
      </c>
      <c r="V261">
        <v>0</v>
      </c>
    </row>
    <row r="262" spans="2:22" hidden="1" x14ac:dyDescent="0.25">
      <c r="B262" t="str">
        <f t="shared" si="12"/>
        <v>10007</v>
      </c>
      <c r="C262">
        <v>3</v>
      </c>
      <c r="D262">
        <v>1</v>
      </c>
      <c r="E262">
        <v>1</v>
      </c>
      <c r="F262">
        <v>3</v>
      </c>
      <c r="G262">
        <v>2</v>
      </c>
      <c r="H262">
        <v>9</v>
      </c>
      <c r="I262">
        <v>1</v>
      </c>
      <c r="J262">
        <v>39002</v>
      </c>
      <c r="K262">
        <v>0</v>
      </c>
      <c r="L262" t="s">
        <v>277</v>
      </c>
      <c r="M262">
        <v>886</v>
      </c>
      <c r="N262">
        <v>0</v>
      </c>
      <c r="O262">
        <v>0</v>
      </c>
      <c r="P262">
        <v>886</v>
      </c>
      <c r="Q262">
        <v>885.97</v>
      </c>
      <c r="R262">
        <v>0.03</v>
      </c>
      <c r="S262">
        <v>885.97</v>
      </c>
      <c r="T262">
        <v>997.96</v>
      </c>
      <c r="U262">
        <v>997.96</v>
      </c>
      <c r="V262">
        <v>997.96</v>
      </c>
    </row>
    <row r="263" spans="2:22" hidden="1" x14ac:dyDescent="0.25">
      <c r="B263" t="str">
        <f t="shared" si="12"/>
        <v>10007</v>
      </c>
      <c r="C263">
        <v>3</v>
      </c>
      <c r="D263">
        <v>1</v>
      </c>
      <c r="E263">
        <v>1</v>
      </c>
      <c r="F263">
        <v>3</v>
      </c>
      <c r="G263">
        <v>2</v>
      </c>
      <c r="H263">
        <v>5</v>
      </c>
      <c r="I263">
        <v>3</v>
      </c>
      <c r="J263">
        <v>39003</v>
      </c>
      <c r="K263">
        <v>0</v>
      </c>
      <c r="L263" t="s">
        <v>278</v>
      </c>
      <c r="M263" s="1">
        <v>15500</v>
      </c>
      <c r="N263" s="1">
        <v>1462.78</v>
      </c>
      <c r="O263">
        <v>0</v>
      </c>
      <c r="P263" s="1">
        <v>16962.78</v>
      </c>
      <c r="Q263" s="1">
        <v>7275.96</v>
      </c>
      <c r="R263" s="1">
        <v>9686.82</v>
      </c>
      <c r="S263" s="1">
        <v>3004.4</v>
      </c>
      <c r="T263">
        <v>135.25</v>
      </c>
      <c r="U263">
        <v>135.25</v>
      </c>
      <c r="V263">
        <v>135.25</v>
      </c>
    </row>
    <row r="264" spans="2:22" hidden="1" x14ac:dyDescent="0.25">
      <c r="B264" t="str">
        <f t="shared" si="12"/>
        <v>10007</v>
      </c>
      <c r="C264">
        <v>3</v>
      </c>
      <c r="D264">
        <v>1</v>
      </c>
      <c r="E264">
        <v>1</v>
      </c>
      <c r="F264">
        <v>3</v>
      </c>
      <c r="G264">
        <v>2</v>
      </c>
      <c r="H264">
        <v>99</v>
      </c>
      <c r="I264">
        <v>999</v>
      </c>
      <c r="J264">
        <v>39004</v>
      </c>
      <c r="K264">
        <v>0</v>
      </c>
      <c r="L264" t="s">
        <v>279</v>
      </c>
      <c r="M264" s="1">
        <v>11000</v>
      </c>
      <c r="N264" s="1">
        <v>-9500</v>
      </c>
      <c r="O264">
        <v>0</v>
      </c>
      <c r="P264" s="1">
        <v>1500</v>
      </c>
      <c r="Q264">
        <v>0</v>
      </c>
      <c r="R264" s="1">
        <v>1500</v>
      </c>
      <c r="S264">
        <v>0</v>
      </c>
      <c r="T264" s="1">
        <v>10872.64</v>
      </c>
      <c r="U264" s="1">
        <v>10872.64</v>
      </c>
      <c r="V264" s="1">
        <v>10872.64</v>
      </c>
    </row>
    <row r="265" spans="2:22" hidden="1" x14ac:dyDescent="0.25">
      <c r="B265" t="str">
        <f t="shared" si="12"/>
        <v>10007</v>
      </c>
      <c r="C265">
        <v>3</v>
      </c>
      <c r="D265">
        <v>1</v>
      </c>
      <c r="E265">
        <v>1</v>
      </c>
      <c r="F265">
        <v>3</v>
      </c>
      <c r="G265">
        <v>2</v>
      </c>
      <c r="H265">
        <v>16</v>
      </c>
      <c r="I265">
        <v>2</v>
      </c>
      <c r="J265">
        <v>39005</v>
      </c>
      <c r="K265">
        <v>0</v>
      </c>
      <c r="L265" t="s">
        <v>280</v>
      </c>
      <c r="M265" s="1">
        <v>8700</v>
      </c>
      <c r="N265">
        <v>0</v>
      </c>
      <c r="O265">
        <v>0</v>
      </c>
      <c r="P265" s="1">
        <v>8700</v>
      </c>
      <c r="Q265">
        <v>0</v>
      </c>
      <c r="R265" s="1">
        <v>8700</v>
      </c>
      <c r="S265">
        <v>0</v>
      </c>
      <c r="T265" s="1">
        <v>1312.23</v>
      </c>
      <c r="U265" s="1">
        <v>1312.23</v>
      </c>
      <c r="V265" s="1">
        <v>1312.23</v>
      </c>
    </row>
    <row r="266" spans="2:22" hidden="1" x14ac:dyDescent="0.25">
      <c r="B266" t="str">
        <f t="shared" si="12"/>
        <v>10007</v>
      </c>
      <c r="C266">
        <v>3</v>
      </c>
      <c r="D266">
        <v>1</v>
      </c>
      <c r="E266">
        <v>1</v>
      </c>
      <c r="F266">
        <v>3</v>
      </c>
      <c r="G266">
        <v>2</v>
      </c>
      <c r="H266">
        <v>3</v>
      </c>
      <c r="I266">
        <v>999</v>
      </c>
      <c r="J266">
        <v>39006</v>
      </c>
      <c r="K266">
        <v>0</v>
      </c>
      <c r="L266" t="s">
        <v>281</v>
      </c>
      <c r="M266" s="1">
        <v>3000</v>
      </c>
      <c r="N266">
        <v>0</v>
      </c>
      <c r="O266">
        <v>0</v>
      </c>
      <c r="P266" s="1">
        <v>3000</v>
      </c>
      <c r="Q266" s="1">
        <v>1835.82</v>
      </c>
      <c r="R266" s="1">
        <v>1164.18</v>
      </c>
      <c r="S266" s="1">
        <v>1182.69</v>
      </c>
      <c r="T266">
        <v>499.53</v>
      </c>
      <c r="U266">
        <v>499.53</v>
      </c>
      <c r="V266">
        <v>499.53</v>
      </c>
    </row>
    <row r="267" spans="2:22" hidden="1" x14ac:dyDescent="0.25">
      <c r="B267" t="str">
        <f t="shared" si="12"/>
        <v>10007</v>
      </c>
      <c r="C267">
        <v>3</v>
      </c>
      <c r="D267">
        <v>2</v>
      </c>
      <c r="E267">
        <v>1</v>
      </c>
      <c r="F267">
        <v>4</v>
      </c>
      <c r="G267">
        <v>4</v>
      </c>
      <c r="H267">
        <v>1</v>
      </c>
      <c r="I267">
        <v>1</v>
      </c>
      <c r="J267">
        <v>39007</v>
      </c>
      <c r="K267">
        <v>0</v>
      </c>
      <c r="L267" t="s">
        <v>282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500</v>
      </c>
      <c r="U267">
        <v>500</v>
      </c>
      <c r="V267">
        <v>500</v>
      </c>
    </row>
    <row r="268" spans="2:22" hidden="1" x14ac:dyDescent="0.25">
      <c r="B268" t="str">
        <f t="shared" si="12"/>
        <v>10007</v>
      </c>
      <c r="C268">
        <v>3</v>
      </c>
      <c r="D268">
        <v>1</v>
      </c>
      <c r="E268">
        <v>1</v>
      </c>
      <c r="F268">
        <v>3</v>
      </c>
      <c r="G268">
        <v>2</v>
      </c>
      <c r="H268">
        <v>16</v>
      </c>
      <c r="I268">
        <v>2</v>
      </c>
      <c r="J268">
        <v>39012</v>
      </c>
      <c r="K268">
        <v>0</v>
      </c>
      <c r="L268" t="s">
        <v>283</v>
      </c>
      <c r="M268">
        <v>500</v>
      </c>
      <c r="N268">
        <v>0</v>
      </c>
      <c r="O268">
        <v>0</v>
      </c>
      <c r="P268">
        <v>500</v>
      </c>
      <c r="Q268">
        <v>0</v>
      </c>
      <c r="R268">
        <v>500</v>
      </c>
      <c r="S268">
        <v>0</v>
      </c>
      <c r="T268">
        <v>0</v>
      </c>
      <c r="U268">
        <v>0</v>
      </c>
      <c r="V268">
        <v>0</v>
      </c>
    </row>
    <row r="269" spans="2:22" hidden="1" x14ac:dyDescent="0.25">
      <c r="B269" t="str">
        <f t="shared" si="12"/>
        <v>10007</v>
      </c>
      <c r="C269">
        <v>3</v>
      </c>
      <c r="D269">
        <v>1</v>
      </c>
      <c r="E269">
        <v>1</v>
      </c>
      <c r="F269">
        <v>3</v>
      </c>
      <c r="G269">
        <v>2</v>
      </c>
      <c r="H269">
        <v>7</v>
      </c>
      <c r="I269">
        <v>6</v>
      </c>
      <c r="J269">
        <v>39101</v>
      </c>
      <c r="K269">
        <v>0</v>
      </c>
      <c r="L269" t="s">
        <v>284</v>
      </c>
      <c r="M269" s="1">
        <v>5500</v>
      </c>
      <c r="N269">
        <v>0</v>
      </c>
      <c r="O269">
        <v>0</v>
      </c>
      <c r="P269" s="1">
        <v>5500</v>
      </c>
      <c r="Q269" s="1">
        <v>4912.9399999999996</v>
      </c>
      <c r="R269">
        <v>587.05999999999995</v>
      </c>
      <c r="S269" s="1">
        <v>4912.9399999999996</v>
      </c>
      <c r="T269">
        <v>0</v>
      </c>
      <c r="U269">
        <v>0</v>
      </c>
      <c r="V269">
        <v>0</v>
      </c>
    </row>
    <row r="270" spans="2:22" hidden="1" x14ac:dyDescent="0.25">
      <c r="B270" t="str">
        <f t="shared" si="12"/>
        <v>10007</v>
      </c>
      <c r="C270">
        <v>3</v>
      </c>
      <c r="D270">
        <v>2</v>
      </c>
      <c r="E270">
        <v>1</v>
      </c>
      <c r="F270">
        <v>3</v>
      </c>
      <c r="G270">
        <v>1</v>
      </c>
      <c r="H270">
        <v>2</v>
      </c>
      <c r="I270">
        <v>6</v>
      </c>
      <c r="J270">
        <v>39105</v>
      </c>
      <c r="K270">
        <v>0</v>
      </c>
      <c r="L270" t="s">
        <v>285</v>
      </c>
      <c r="M270" s="1">
        <v>7000</v>
      </c>
      <c r="N270" s="1">
        <v>3058.92</v>
      </c>
      <c r="O270">
        <v>0</v>
      </c>
      <c r="P270" s="1">
        <v>10058.92</v>
      </c>
      <c r="Q270" s="1">
        <v>8281.99</v>
      </c>
      <c r="R270" s="1">
        <v>1776.93</v>
      </c>
      <c r="S270" s="1">
        <v>5877.37</v>
      </c>
      <c r="T270">
        <v>0</v>
      </c>
      <c r="U270">
        <v>0</v>
      </c>
      <c r="V270">
        <v>0</v>
      </c>
    </row>
    <row r="271" spans="2:22" hidden="1" x14ac:dyDescent="0.25">
      <c r="B271" t="str">
        <f t="shared" si="12"/>
        <v>10007</v>
      </c>
      <c r="C271">
        <v>10</v>
      </c>
      <c r="D271">
        <v>5</v>
      </c>
      <c r="E271">
        <v>1</v>
      </c>
      <c r="F271">
        <v>3</v>
      </c>
      <c r="G271">
        <v>1</v>
      </c>
      <c r="H271">
        <v>2</v>
      </c>
      <c r="I271">
        <v>999</v>
      </c>
      <c r="J271">
        <v>73003</v>
      </c>
      <c r="K271">
        <v>0</v>
      </c>
      <c r="L271" t="s">
        <v>286</v>
      </c>
      <c r="M271" s="1">
        <v>7500</v>
      </c>
      <c r="N271">
        <v>0</v>
      </c>
      <c r="O271">
        <v>0</v>
      </c>
      <c r="P271" s="1">
        <v>7500</v>
      </c>
      <c r="Q271" s="1">
        <v>7474.66</v>
      </c>
      <c r="R271">
        <v>25.34</v>
      </c>
      <c r="S271" s="1">
        <v>7334.11</v>
      </c>
      <c r="T271" s="1">
        <v>1540.15</v>
      </c>
      <c r="U271" s="1">
        <v>1540.15</v>
      </c>
      <c r="V271" s="1">
        <v>1492.37</v>
      </c>
    </row>
    <row r="272" spans="2:22" hidden="1" x14ac:dyDescent="0.25">
      <c r="B272" t="str">
        <f t="shared" si="12"/>
        <v>10007</v>
      </c>
      <c r="C272">
        <v>11</v>
      </c>
      <c r="D272">
        <v>1</v>
      </c>
      <c r="E272">
        <v>1</v>
      </c>
      <c r="F272">
        <v>3</v>
      </c>
      <c r="G272">
        <v>2</v>
      </c>
      <c r="H272">
        <v>99</v>
      </c>
      <c r="I272">
        <v>999</v>
      </c>
      <c r="J272">
        <v>83001</v>
      </c>
      <c r="K272">
        <v>0</v>
      </c>
      <c r="L272" t="s">
        <v>287</v>
      </c>
      <c r="M272" s="1">
        <v>3500</v>
      </c>
      <c r="N272" s="1">
        <v>9050</v>
      </c>
      <c r="O272">
        <v>0</v>
      </c>
      <c r="P272" s="1">
        <v>12550</v>
      </c>
      <c r="Q272" s="1">
        <v>12550</v>
      </c>
      <c r="R272">
        <v>0</v>
      </c>
      <c r="S272" s="1">
        <v>3500</v>
      </c>
      <c r="T272" s="1">
        <v>4800</v>
      </c>
      <c r="U272" s="1">
        <v>4800</v>
      </c>
      <c r="V272" s="1">
        <v>4800</v>
      </c>
    </row>
    <row r="273" spans="1:22" hidden="1" x14ac:dyDescent="0.25">
      <c r="B273" t="str">
        <f t="shared" si="12"/>
        <v>10007</v>
      </c>
      <c r="C273">
        <v>11</v>
      </c>
      <c r="D273">
        <v>1</v>
      </c>
      <c r="E273">
        <v>1</v>
      </c>
      <c r="F273">
        <v>4</v>
      </c>
      <c r="G273">
        <v>4</v>
      </c>
      <c r="H273">
        <v>1</v>
      </c>
      <c r="I273">
        <v>1</v>
      </c>
      <c r="J273">
        <v>83002</v>
      </c>
      <c r="K273">
        <v>0</v>
      </c>
      <c r="L273" t="s">
        <v>288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 s="1">
        <v>2000</v>
      </c>
      <c r="U273" s="1">
        <v>2000</v>
      </c>
      <c r="V273" s="1">
        <v>2000</v>
      </c>
    </row>
    <row r="274" spans="1:22" hidden="1" x14ac:dyDescent="0.25">
      <c r="B274" t="str">
        <f t="shared" si="12"/>
        <v>10007</v>
      </c>
      <c r="C274">
        <v>11</v>
      </c>
      <c r="D274">
        <v>1</v>
      </c>
      <c r="E274">
        <v>1</v>
      </c>
      <c r="F274">
        <v>4</v>
      </c>
      <c r="G274">
        <v>4</v>
      </c>
      <c r="H274">
        <v>1</v>
      </c>
      <c r="I274">
        <v>1</v>
      </c>
      <c r="J274">
        <v>83003</v>
      </c>
      <c r="K274">
        <v>0</v>
      </c>
      <c r="L274" t="s">
        <v>289</v>
      </c>
      <c r="M274">
        <v>0</v>
      </c>
      <c r="N274" s="1">
        <v>4500</v>
      </c>
      <c r="O274">
        <v>0</v>
      </c>
      <c r="P274" s="1">
        <v>4500</v>
      </c>
      <c r="Q274">
        <v>0</v>
      </c>
      <c r="R274" s="1">
        <v>4500</v>
      </c>
      <c r="S274">
        <v>0</v>
      </c>
      <c r="T274">
        <v>0</v>
      </c>
      <c r="U274">
        <v>0</v>
      </c>
      <c r="V274">
        <v>0</v>
      </c>
    </row>
    <row r="275" spans="1:22" hidden="1" x14ac:dyDescent="0.25">
      <c r="B275" t="str">
        <f t="shared" si="12"/>
        <v>10007</v>
      </c>
      <c r="C275">
        <v>11</v>
      </c>
      <c r="D275">
        <v>1</v>
      </c>
      <c r="E275">
        <v>1</v>
      </c>
      <c r="F275">
        <v>4</v>
      </c>
      <c r="G275">
        <v>1</v>
      </c>
      <c r="H275">
        <v>2</v>
      </c>
      <c r="I275">
        <v>3</v>
      </c>
      <c r="J275">
        <v>83004</v>
      </c>
      <c r="K275">
        <v>0</v>
      </c>
      <c r="L275" t="s">
        <v>290</v>
      </c>
      <c r="M275">
        <v>0</v>
      </c>
      <c r="N275" s="1">
        <v>1750</v>
      </c>
      <c r="O275">
        <v>0</v>
      </c>
      <c r="P275" s="1">
        <v>1750</v>
      </c>
      <c r="Q275">
        <v>0</v>
      </c>
      <c r="R275" s="1">
        <v>1750</v>
      </c>
      <c r="S275">
        <v>0</v>
      </c>
      <c r="T275">
        <v>0</v>
      </c>
      <c r="U275">
        <v>0</v>
      </c>
      <c r="V275">
        <v>0</v>
      </c>
    </row>
    <row r="276" spans="1:22" hidden="1" x14ac:dyDescent="0.25">
      <c r="B276" t="str">
        <f t="shared" si="12"/>
        <v>10007</v>
      </c>
      <c r="C276">
        <v>3</v>
      </c>
      <c r="D276">
        <v>2</v>
      </c>
      <c r="E276">
        <v>1</v>
      </c>
      <c r="F276">
        <v>3</v>
      </c>
      <c r="G276">
        <v>2</v>
      </c>
      <c r="H276">
        <v>15</v>
      </c>
      <c r="I276">
        <v>11</v>
      </c>
      <c r="J276">
        <v>94001</v>
      </c>
      <c r="K276">
        <v>0</v>
      </c>
      <c r="L276" t="s">
        <v>291</v>
      </c>
      <c r="M276" s="1">
        <v>3000</v>
      </c>
      <c r="N276">
        <v>0</v>
      </c>
      <c r="O276">
        <v>0</v>
      </c>
      <c r="P276" s="1">
        <v>3000</v>
      </c>
      <c r="Q276">
        <v>975.54</v>
      </c>
      <c r="R276" s="1">
        <v>2024.46</v>
      </c>
      <c r="S276">
        <v>0</v>
      </c>
      <c r="T276">
        <v>784.2</v>
      </c>
      <c r="U276">
        <v>784.2</v>
      </c>
      <c r="V276">
        <v>784.2</v>
      </c>
    </row>
    <row r="277" spans="1:22" hidden="1" x14ac:dyDescent="0.25">
      <c r="B277" t="str">
        <f t="shared" si="12"/>
        <v>10007</v>
      </c>
      <c r="C277">
        <v>13</v>
      </c>
      <c r="D277">
        <v>7</v>
      </c>
      <c r="E277">
        <v>1</v>
      </c>
      <c r="F277">
        <v>3</v>
      </c>
      <c r="G277">
        <v>2</v>
      </c>
      <c r="H277">
        <v>13</v>
      </c>
      <c r="I277">
        <v>2</v>
      </c>
      <c r="J277">
        <v>113050</v>
      </c>
      <c r="K277">
        <v>0</v>
      </c>
      <c r="L277" t="s">
        <v>292</v>
      </c>
    </row>
    <row r="278" spans="1:22" hidden="1" x14ac:dyDescent="0.25">
      <c r="B278">
        <v>0</v>
      </c>
      <c r="C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 s="1">
        <v>20620.96</v>
      </c>
      <c r="P278" s="1">
        <v>20620.96</v>
      </c>
      <c r="Q278" s="1">
        <v>20620.96</v>
      </c>
      <c r="R278" t="s">
        <v>18</v>
      </c>
    </row>
    <row r="279" spans="1:22" hidden="1" x14ac:dyDescent="0.25">
      <c r="B279" t="str">
        <f t="shared" ref="B279:B284" si="13">"10007"</f>
        <v>10007</v>
      </c>
      <c r="C279">
        <v>3</v>
      </c>
      <c r="D279">
        <v>1</v>
      </c>
      <c r="E279">
        <v>2</v>
      </c>
      <c r="F279">
        <v>2</v>
      </c>
      <c r="G279">
        <v>1</v>
      </c>
      <c r="H279">
        <v>4</v>
      </c>
      <c r="I279">
        <v>2</v>
      </c>
      <c r="J279">
        <v>123802</v>
      </c>
      <c r="K279">
        <v>0</v>
      </c>
      <c r="L279" t="s">
        <v>293</v>
      </c>
      <c r="M279" s="1">
        <v>33000</v>
      </c>
      <c r="N279" s="1">
        <v>17000</v>
      </c>
      <c r="O279">
        <v>0</v>
      </c>
      <c r="P279" s="1">
        <v>50000</v>
      </c>
      <c r="Q279" s="1">
        <v>20746</v>
      </c>
      <c r="R279" s="1">
        <v>29254</v>
      </c>
      <c r="S279" s="1">
        <v>14030</v>
      </c>
      <c r="T279">
        <v>0</v>
      </c>
      <c r="U279">
        <v>0</v>
      </c>
      <c r="V279">
        <v>0</v>
      </c>
    </row>
    <row r="280" spans="1:22" hidden="1" x14ac:dyDescent="0.25">
      <c r="B280" t="str">
        <f t="shared" si="13"/>
        <v>10007</v>
      </c>
      <c r="C280">
        <v>3</v>
      </c>
      <c r="D280">
        <v>1</v>
      </c>
      <c r="E280">
        <v>2</v>
      </c>
      <c r="F280">
        <v>2</v>
      </c>
      <c r="G280">
        <v>1</v>
      </c>
      <c r="H280">
        <v>4</v>
      </c>
      <c r="I280">
        <v>2</v>
      </c>
      <c r="J280">
        <v>123804</v>
      </c>
      <c r="K280">
        <v>0</v>
      </c>
      <c r="L280" t="s">
        <v>294</v>
      </c>
      <c r="M280" s="1">
        <v>3000</v>
      </c>
      <c r="N280">
        <v>0</v>
      </c>
      <c r="O280">
        <v>0</v>
      </c>
      <c r="P280" s="1">
        <v>3000</v>
      </c>
      <c r="Q280" s="1">
        <v>3000</v>
      </c>
      <c r="R280">
        <v>0</v>
      </c>
      <c r="S280" s="1">
        <v>3000</v>
      </c>
      <c r="T280">
        <v>0</v>
      </c>
      <c r="U280">
        <v>0</v>
      </c>
      <c r="V280">
        <v>0</v>
      </c>
    </row>
    <row r="281" spans="1:22" hidden="1" x14ac:dyDescent="0.25">
      <c r="B281" t="str">
        <f t="shared" si="13"/>
        <v>10007</v>
      </c>
      <c r="C281">
        <v>3</v>
      </c>
      <c r="D281">
        <v>1</v>
      </c>
      <c r="E281">
        <v>2</v>
      </c>
      <c r="F281">
        <v>2</v>
      </c>
      <c r="G281">
        <v>1</v>
      </c>
      <c r="H281">
        <v>1</v>
      </c>
      <c r="I281">
        <v>999</v>
      </c>
      <c r="J281">
        <v>123901</v>
      </c>
      <c r="K281">
        <v>0</v>
      </c>
      <c r="L281" t="s">
        <v>295</v>
      </c>
      <c r="M281" s="1">
        <v>15000</v>
      </c>
      <c r="N281" s="1">
        <v>-8633.4500000000007</v>
      </c>
      <c r="O281">
        <v>0</v>
      </c>
      <c r="P281" s="1">
        <v>6366.55</v>
      </c>
      <c r="Q281" s="1">
        <v>1800</v>
      </c>
      <c r="R281" s="1">
        <v>4566.55</v>
      </c>
      <c r="S281">
        <v>0</v>
      </c>
      <c r="T281">
        <v>0</v>
      </c>
      <c r="U281">
        <v>0</v>
      </c>
      <c r="V281">
        <v>0</v>
      </c>
    </row>
    <row r="282" spans="1:22" hidden="1" x14ac:dyDescent="0.25">
      <c r="B282" t="str">
        <f t="shared" si="13"/>
        <v>10007</v>
      </c>
      <c r="C282">
        <v>11</v>
      </c>
      <c r="D282">
        <v>2</v>
      </c>
      <c r="E282">
        <v>2</v>
      </c>
      <c r="F282">
        <v>2</v>
      </c>
      <c r="G282">
        <v>1</v>
      </c>
      <c r="H282">
        <v>1</v>
      </c>
      <c r="I282">
        <v>1</v>
      </c>
      <c r="J282">
        <v>136102</v>
      </c>
      <c r="K282">
        <v>0</v>
      </c>
      <c r="L282" t="s">
        <v>296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 s="1">
        <v>26474</v>
      </c>
      <c r="U282" s="1">
        <v>26474</v>
      </c>
      <c r="V282" s="1">
        <v>26474</v>
      </c>
    </row>
    <row r="283" spans="1:22" hidden="1" x14ac:dyDescent="0.25">
      <c r="B283" t="str">
        <f t="shared" si="13"/>
        <v>10007</v>
      </c>
      <c r="C283">
        <v>11</v>
      </c>
      <c r="D283">
        <v>2</v>
      </c>
      <c r="E283">
        <v>2</v>
      </c>
      <c r="F283">
        <v>2</v>
      </c>
      <c r="G283">
        <v>1</v>
      </c>
      <c r="H283">
        <v>5</v>
      </c>
      <c r="I283">
        <v>999</v>
      </c>
      <c r="J283">
        <v>136103</v>
      </c>
      <c r="K283">
        <v>0</v>
      </c>
      <c r="L283" t="s">
        <v>297</v>
      </c>
      <c r="M283">
        <v>0</v>
      </c>
      <c r="N283" s="1">
        <v>19529.810000000001</v>
      </c>
      <c r="O283">
        <v>0</v>
      </c>
      <c r="P283" s="1">
        <v>19529.810000000001</v>
      </c>
      <c r="Q283" s="1">
        <v>10895.82</v>
      </c>
      <c r="R283" s="1">
        <v>8633.99</v>
      </c>
      <c r="S283">
        <v>0</v>
      </c>
      <c r="T283">
        <v>0</v>
      </c>
      <c r="U283">
        <v>0</v>
      </c>
      <c r="V283">
        <v>0</v>
      </c>
    </row>
    <row r="284" spans="1:22" hidden="1" x14ac:dyDescent="0.25">
      <c r="A284" t="s">
        <v>27</v>
      </c>
      <c r="B284" t="str">
        <f t="shared" si="13"/>
        <v>10007</v>
      </c>
      <c r="J284">
        <v>0</v>
      </c>
      <c r="K284">
        <v>0</v>
      </c>
      <c r="L284" t="s">
        <v>298</v>
      </c>
      <c r="M284" s="1">
        <v>136631.51999999999</v>
      </c>
      <c r="N284" s="1">
        <v>41446.94</v>
      </c>
      <c r="O284">
        <v>0</v>
      </c>
      <c r="P284" s="1">
        <v>178078.46</v>
      </c>
      <c r="Q284" s="1">
        <v>97038.94</v>
      </c>
      <c r="R284" s="1">
        <v>81039.520000000004</v>
      </c>
      <c r="S284" s="1">
        <v>55691.96</v>
      </c>
      <c r="T284" s="1">
        <v>75532.039999999994</v>
      </c>
      <c r="U284" s="1">
        <v>75532.039999999994</v>
      </c>
      <c r="V284" s="1">
        <v>75484.259999999995</v>
      </c>
    </row>
    <row r="285" spans="1:22" hidden="1" x14ac:dyDescent="0.25">
      <c r="B285" t="str">
        <f t="shared" ref="B285:B305" si="14">"10008"</f>
        <v>10008</v>
      </c>
      <c r="C285">
        <v>1</v>
      </c>
      <c r="D285">
        <v>5</v>
      </c>
      <c r="E285">
        <v>1</v>
      </c>
      <c r="F285">
        <v>3</v>
      </c>
      <c r="G285">
        <v>2</v>
      </c>
      <c r="H285">
        <v>11</v>
      </c>
      <c r="I285">
        <v>999</v>
      </c>
      <c r="J285">
        <v>23004</v>
      </c>
      <c r="K285">
        <v>0</v>
      </c>
      <c r="L285" t="s">
        <v>299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 s="1">
        <v>27329.37</v>
      </c>
      <c r="U285" s="1">
        <v>27329.37</v>
      </c>
      <c r="V285">
        <v>0</v>
      </c>
    </row>
    <row r="286" spans="1:22" hidden="1" x14ac:dyDescent="0.25">
      <c r="B286" t="str">
        <f t="shared" si="14"/>
        <v>10008</v>
      </c>
      <c r="C286">
        <v>8</v>
      </c>
      <c r="D286">
        <v>1</v>
      </c>
      <c r="E286">
        <v>1</v>
      </c>
      <c r="F286">
        <v>3</v>
      </c>
      <c r="G286">
        <v>2</v>
      </c>
      <c r="H286">
        <v>99</v>
      </c>
      <c r="I286">
        <v>999</v>
      </c>
      <c r="J286">
        <v>81003</v>
      </c>
      <c r="K286">
        <v>0</v>
      </c>
      <c r="L286" t="s">
        <v>300</v>
      </c>
      <c r="M286" s="1">
        <v>1300</v>
      </c>
      <c r="N286" s="1">
        <v>3000</v>
      </c>
      <c r="O286">
        <v>0</v>
      </c>
      <c r="P286" s="1">
        <v>4300</v>
      </c>
      <c r="Q286" s="1">
        <v>3115.18</v>
      </c>
      <c r="R286" s="1">
        <v>1184.82</v>
      </c>
      <c r="S286" s="1">
        <v>2415.1799999999998</v>
      </c>
      <c r="T286">
        <v>0</v>
      </c>
      <c r="U286">
        <v>0</v>
      </c>
      <c r="V286">
        <v>0</v>
      </c>
    </row>
    <row r="287" spans="1:22" hidden="1" x14ac:dyDescent="0.25">
      <c r="B287" t="str">
        <f t="shared" si="14"/>
        <v>10008</v>
      </c>
      <c r="C287">
        <v>8</v>
      </c>
      <c r="D287">
        <v>1</v>
      </c>
      <c r="E287">
        <v>1</v>
      </c>
      <c r="F287">
        <v>4</v>
      </c>
      <c r="G287">
        <v>1</v>
      </c>
      <c r="H287">
        <v>2</v>
      </c>
      <c r="I287">
        <v>1</v>
      </c>
      <c r="J287">
        <v>81701</v>
      </c>
      <c r="K287">
        <v>0</v>
      </c>
      <c r="L287" t="s">
        <v>301</v>
      </c>
      <c r="M287">
        <v>0</v>
      </c>
      <c r="N287" s="1">
        <v>3893.67</v>
      </c>
      <c r="O287">
        <v>0</v>
      </c>
      <c r="P287" s="1">
        <v>3893.67</v>
      </c>
      <c r="Q287" s="1">
        <v>3893.67</v>
      </c>
      <c r="R287">
        <v>0</v>
      </c>
      <c r="S287">
        <v>0</v>
      </c>
      <c r="T287">
        <v>0</v>
      </c>
      <c r="U287">
        <v>0</v>
      </c>
      <c r="V287">
        <v>0</v>
      </c>
    </row>
    <row r="288" spans="1:22" hidden="1" x14ac:dyDescent="0.25">
      <c r="B288" t="str">
        <f t="shared" si="14"/>
        <v>10008</v>
      </c>
      <c r="C288">
        <v>9</v>
      </c>
      <c r="D288">
        <v>3</v>
      </c>
      <c r="E288">
        <v>1</v>
      </c>
      <c r="F288">
        <v>4</v>
      </c>
      <c r="G288">
        <v>1</v>
      </c>
      <c r="H288">
        <v>2</v>
      </c>
      <c r="I288">
        <v>18</v>
      </c>
      <c r="J288">
        <v>87002</v>
      </c>
      <c r="K288">
        <v>0</v>
      </c>
      <c r="L288" t="s">
        <v>302</v>
      </c>
      <c r="M288" s="1">
        <v>28000</v>
      </c>
      <c r="N288" s="1">
        <v>-6834.07</v>
      </c>
      <c r="O288">
        <v>0</v>
      </c>
      <c r="P288" s="1">
        <v>21165.93</v>
      </c>
      <c r="Q288" s="1">
        <v>21165.93</v>
      </c>
      <c r="R288">
        <v>0</v>
      </c>
      <c r="S288" s="1">
        <v>21165.93</v>
      </c>
      <c r="T288">
        <v>0</v>
      </c>
      <c r="U288">
        <v>0</v>
      </c>
      <c r="V288">
        <v>0</v>
      </c>
    </row>
    <row r="289" spans="2:22" hidden="1" x14ac:dyDescent="0.25">
      <c r="B289" t="str">
        <f t="shared" si="14"/>
        <v>10008</v>
      </c>
      <c r="C289">
        <v>9</v>
      </c>
      <c r="D289">
        <v>3</v>
      </c>
      <c r="E289">
        <v>1</v>
      </c>
      <c r="F289">
        <v>3</v>
      </c>
      <c r="G289">
        <v>2</v>
      </c>
      <c r="H289">
        <v>15</v>
      </c>
      <c r="I289">
        <v>4</v>
      </c>
      <c r="J289">
        <v>91001</v>
      </c>
      <c r="K289">
        <v>0</v>
      </c>
      <c r="L289" t="s">
        <v>303</v>
      </c>
      <c r="M289" s="1">
        <v>1775000</v>
      </c>
      <c r="N289" s="1">
        <v>-34000</v>
      </c>
      <c r="O289">
        <v>0</v>
      </c>
      <c r="P289" s="1">
        <v>1741000</v>
      </c>
      <c r="Q289" s="1">
        <v>1739152.36</v>
      </c>
      <c r="R289" s="1">
        <v>1847.64</v>
      </c>
      <c r="S289" s="1">
        <v>1428227.11</v>
      </c>
      <c r="T289" s="1">
        <v>201951.9</v>
      </c>
      <c r="U289" s="1">
        <v>151743.63</v>
      </c>
      <c r="V289" s="1">
        <v>151743.63</v>
      </c>
    </row>
    <row r="290" spans="2:22" hidden="1" x14ac:dyDescent="0.25">
      <c r="B290" t="str">
        <f t="shared" si="14"/>
        <v>10008</v>
      </c>
      <c r="C290">
        <v>9</v>
      </c>
      <c r="D290">
        <v>3</v>
      </c>
      <c r="E290">
        <v>1</v>
      </c>
      <c r="F290">
        <v>3</v>
      </c>
      <c r="G290">
        <v>2</v>
      </c>
      <c r="H290">
        <v>99</v>
      </c>
      <c r="I290">
        <v>999</v>
      </c>
      <c r="J290">
        <v>91002</v>
      </c>
      <c r="K290">
        <v>0</v>
      </c>
      <c r="L290" t="s">
        <v>304</v>
      </c>
      <c r="M290" s="1">
        <v>2000</v>
      </c>
      <c r="N290" s="1">
        <v>-1500</v>
      </c>
      <c r="O290">
        <v>0</v>
      </c>
      <c r="P290">
        <v>500</v>
      </c>
      <c r="Q290">
        <v>0</v>
      </c>
      <c r="R290">
        <v>500</v>
      </c>
      <c r="S290">
        <v>0</v>
      </c>
      <c r="T290">
        <v>0</v>
      </c>
      <c r="U290">
        <v>0</v>
      </c>
      <c r="V290">
        <v>0</v>
      </c>
    </row>
    <row r="291" spans="2:22" hidden="1" x14ac:dyDescent="0.25">
      <c r="B291" t="str">
        <f t="shared" si="14"/>
        <v>10008</v>
      </c>
      <c r="C291">
        <v>9</v>
      </c>
      <c r="D291">
        <v>3</v>
      </c>
      <c r="E291">
        <v>1</v>
      </c>
      <c r="F291">
        <v>3</v>
      </c>
      <c r="G291">
        <v>2</v>
      </c>
      <c r="H291">
        <v>15</v>
      </c>
      <c r="I291">
        <v>999</v>
      </c>
      <c r="J291">
        <v>91003</v>
      </c>
      <c r="K291">
        <v>0</v>
      </c>
      <c r="L291" t="s">
        <v>305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 s="1">
        <v>443790.58</v>
      </c>
      <c r="U291" s="1">
        <v>443790.58</v>
      </c>
      <c r="V291">
        <v>0</v>
      </c>
    </row>
    <row r="292" spans="2:22" hidden="1" x14ac:dyDescent="0.25">
      <c r="B292" t="str">
        <f t="shared" si="14"/>
        <v>10008</v>
      </c>
      <c r="C292">
        <v>9</v>
      </c>
      <c r="D292">
        <v>3</v>
      </c>
      <c r="E292">
        <v>1</v>
      </c>
      <c r="F292">
        <v>3</v>
      </c>
      <c r="G292">
        <v>2</v>
      </c>
      <c r="H292">
        <v>99</v>
      </c>
      <c r="I292">
        <v>999</v>
      </c>
      <c r="J292">
        <v>91004</v>
      </c>
      <c r="K292">
        <v>0</v>
      </c>
      <c r="L292" t="s">
        <v>306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 s="1">
        <v>31801.3</v>
      </c>
      <c r="U292" s="1">
        <v>31801.3</v>
      </c>
      <c r="V292">
        <v>0</v>
      </c>
    </row>
    <row r="293" spans="2:22" hidden="1" x14ac:dyDescent="0.25">
      <c r="B293" t="str">
        <f t="shared" si="14"/>
        <v>10008</v>
      </c>
      <c r="C293">
        <v>9</v>
      </c>
      <c r="D293">
        <v>2</v>
      </c>
      <c r="E293">
        <v>1</v>
      </c>
      <c r="F293">
        <v>3</v>
      </c>
      <c r="G293">
        <v>2</v>
      </c>
      <c r="H293">
        <v>11</v>
      </c>
      <c r="I293">
        <v>6</v>
      </c>
      <c r="J293">
        <v>91006</v>
      </c>
      <c r="K293">
        <v>0</v>
      </c>
      <c r="L293" t="s">
        <v>307</v>
      </c>
      <c r="M293">
        <v>0</v>
      </c>
      <c r="N293" s="1">
        <v>13883.53</v>
      </c>
      <c r="O293">
        <v>0</v>
      </c>
      <c r="P293" s="1">
        <v>13883.53</v>
      </c>
      <c r="Q293" s="1">
        <v>13883</v>
      </c>
      <c r="R293">
        <v>0.53</v>
      </c>
      <c r="S293" s="1">
        <v>13883</v>
      </c>
      <c r="T293">
        <v>0</v>
      </c>
      <c r="U293">
        <v>0</v>
      </c>
      <c r="V293">
        <v>0</v>
      </c>
    </row>
    <row r="294" spans="2:22" hidden="1" x14ac:dyDescent="0.25">
      <c r="B294" t="str">
        <f t="shared" si="14"/>
        <v>10008</v>
      </c>
      <c r="C294">
        <v>9</v>
      </c>
      <c r="D294">
        <v>2</v>
      </c>
      <c r="E294">
        <v>1</v>
      </c>
      <c r="F294">
        <v>10</v>
      </c>
      <c r="G294">
        <v>2</v>
      </c>
      <c r="H294">
        <v>1</v>
      </c>
      <c r="I294">
        <v>1</v>
      </c>
      <c r="J294">
        <v>91006</v>
      </c>
      <c r="K294">
        <v>99</v>
      </c>
      <c r="L294" t="s">
        <v>308</v>
      </c>
      <c r="M294">
        <v>0</v>
      </c>
      <c r="N294" s="1">
        <v>40855.35</v>
      </c>
      <c r="O294">
        <v>0</v>
      </c>
      <c r="P294" s="1">
        <v>40855.35</v>
      </c>
      <c r="Q294">
        <v>0</v>
      </c>
      <c r="R294" s="1">
        <v>40855.35</v>
      </c>
      <c r="S294">
        <v>0</v>
      </c>
      <c r="T294">
        <v>0</v>
      </c>
      <c r="U294">
        <v>0</v>
      </c>
      <c r="V294">
        <v>0</v>
      </c>
    </row>
    <row r="295" spans="2:22" hidden="1" x14ac:dyDescent="0.25">
      <c r="B295" t="str">
        <f t="shared" si="14"/>
        <v>10008</v>
      </c>
      <c r="C295">
        <v>9</v>
      </c>
      <c r="D295">
        <v>3</v>
      </c>
      <c r="E295">
        <v>1</v>
      </c>
      <c r="F295">
        <v>3</v>
      </c>
      <c r="G295">
        <v>2</v>
      </c>
      <c r="H295">
        <v>99</v>
      </c>
      <c r="I295">
        <v>999</v>
      </c>
      <c r="J295">
        <v>91007</v>
      </c>
      <c r="K295">
        <v>0</v>
      </c>
      <c r="L295" t="s">
        <v>309</v>
      </c>
      <c r="M295" s="1">
        <v>30000</v>
      </c>
      <c r="N295">
        <v>0</v>
      </c>
      <c r="O295">
        <v>0</v>
      </c>
      <c r="P295" s="1">
        <v>30000</v>
      </c>
      <c r="Q295" s="1">
        <v>29999.8</v>
      </c>
      <c r="R295">
        <v>0.2</v>
      </c>
      <c r="S295" s="1">
        <v>6319.6</v>
      </c>
      <c r="T295" s="1">
        <v>92025.72</v>
      </c>
      <c r="U295" s="1">
        <v>1361.52</v>
      </c>
      <c r="V295" s="1">
        <v>1361.52</v>
      </c>
    </row>
    <row r="296" spans="2:22" hidden="1" x14ac:dyDescent="0.25">
      <c r="B296" t="str">
        <f t="shared" si="14"/>
        <v>10008</v>
      </c>
      <c r="C296">
        <v>9</v>
      </c>
      <c r="D296">
        <v>3</v>
      </c>
      <c r="E296">
        <v>1</v>
      </c>
      <c r="F296">
        <v>3</v>
      </c>
      <c r="G296">
        <v>1</v>
      </c>
      <c r="H296">
        <v>2</v>
      </c>
      <c r="I296">
        <v>7</v>
      </c>
      <c r="J296">
        <v>91010</v>
      </c>
      <c r="K296">
        <v>0</v>
      </c>
      <c r="L296" t="s">
        <v>310</v>
      </c>
      <c r="M296">
        <v>0</v>
      </c>
      <c r="N296" s="1">
        <v>20000</v>
      </c>
      <c r="O296">
        <v>0</v>
      </c>
      <c r="P296" s="1">
        <v>20000</v>
      </c>
      <c r="Q296" s="1">
        <v>19557.990000000002</v>
      </c>
      <c r="R296">
        <v>442.01</v>
      </c>
      <c r="S296">
        <v>0</v>
      </c>
      <c r="T296">
        <v>0</v>
      </c>
      <c r="U296">
        <v>0</v>
      </c>
      <c r="V296">
        <v>0</v>
      </c>
    </row>
    <row r="297" spans="2:22" hidden="1" x14ac:dyDescent="0.25">
      <c r="B297" t="str">
        <f t="shared" si="14"/>
        <v>10008</v>
      </c>
      <c r="C297">
        <v>9</v>
      </c>
      <c r="D297">
        <v>3</v>
      </c>
      <c r="E297">
        <v>1</v>
      </c>
      <c r="F297">
        <v>10</v>
      </c>
      <c r="G297">
        <v>2</v>
      </c>
      <c r="H297">
        <v>1</v>
      </c>
      <c r="I297">
        <v>0</v>
      </c>
      <c r="J297">
        <v>94003</v>
      </c>
      <c r="K297">
        <v>99</v>
      </c>
      <c r="L297" t="s">
        <v>311</v>
      </c>
      <c r="M297">
        <v>0</v>
      </c>
      <c r="N297" s="1">
        <v>4039.4</v>
      </c>
      <c r="O297">
        <v>0</v>
      </c>
      <c r="P297" s="1">
        <v>4039.4</v>
      </c>
      <c r="Q297">
        <v>0</v>
      </c>
      <c r="R297" s="1">
        <v>4039.4</v>
      </c>
      <c r="S297">
        <v>0</v>
      </c>
      <c r="T297">
        <v>0</v>
      </c>
      <c r="U297">
        <v>0</v>
      </c>
      <c r="V297">
        <v>0</v>
      </c>
    </row>
    <row r="298" spans="2:22" hidden="1" x14ac:dyDescent="0.25">
      <c r="B298" t="str">
        <f t="shared" si="14"/>
        <v>10008</v>
      </c>
      <c r="C298">
        <v>9</v>
      </c>
      <c r="D298">
        <v>3</v>
      </c>
      <c r="E298">
        <v>1</v>
      </c>
      <c r="F298">
        <v>3</v>
      </c>
      <c r="G298">
        <v>2</v>
      </c>
      <c r="H298">
        <v>11</v>
      </c>
      <c r="I298">
        <v>6</v>
      </c>
      <c r="J298">
        <v>94004</v>
      </c>
      <c r="K298">
        <v>0</v>
      </c>
      <c r="L298" t="s">
        <v>312</v>
      </c>
      <c r="M298">
        <v>0</v>
      </c>
      <c r="N298" s="1">
        <v>11444.05</v>
      </c>
      <c r="O298">
        <v>0</v>
      </c>
      <c r="P298" s="1">
        <v>11444.05</v>
      </c>
      <c r="Q298" s="1">
        <v>11444.05</v>
      </c>
      <c r="R298">
        <v>0</v>
      </c>
      <c r="S298" s="1">
        <v>11444.05</v>
      </c>
      <c r="T298">
        <v>0</v>
      </c>
      <c r="U298">
        <v>0</v>
      </c>
      <c r="V298">
        <v>0</v>
      </c>
    </row>
    <row r="299" spans="2:22" hidden="1" x14ac:dyDescent="0.25">
      <c r="B299" t="str">
        <f t="shared" si="14"/>
        <v>10008</v>
      </c>
      <c r="C299">
        <v>11</v>
      </c>
      <c r="D299">
        <v>2</v>
      </c>
      <c r="E299">
        <v>1</v>
      </c>
      <c r="F299">
        <v>10</v>
      </c>
      <c r="G299">
        <v>5</v>
      </c>
      <c r="H299">
        <v>2</v>
      </c>
      <c r="I299">
        <v>1</v>
      </c>
      <c r="J299">
        <v>95501</v>
      </c>
      <c r="K299">
        <v>0</v>
      </c>
      <c r="L299" t="s">
        <v>313</v>
      </c>
      <c r="M299">
        <v>0</v>
      </c>
      <c r="N299" s="1">
        <v>241239.5</v>
      </c>
      <c r="O299">
        <v>0</v>
      </c>
      <c r="P299" s="1">
        <v>241239.5</v>
      </c>
      <c r="Q299" s="1">
        <v>5040.8599999999997</v>
      </c>
      <c r="R299" s="1">
        <v>236198.64</v>
      </c>
      <c r="S299">
        <v>0</v>
      </c>
      <c r="T299">
        <v>0</v>
      </c>
      <c r="U299">
        <v>0</v>
      </c>
      <c r="V299">
        <v>0</v>
      </c>
    </row>
    <row r="300" spans="2:22" hidden="1" x14ac:dyDescent="0.25">
      <c r="B300" t="str">
        <f t="shared" si="14"/>
        <v>10008</v>
      </c>
      <c r="C300">
        <v>9</v>
      </c>
      <c r="D300">
        <v>3</v>
      </c>
      <c r="E300">
        <v>2</v>
      </c>
      <c r="F300">
        <v>2</v>
      </c>
      <c r="G300">
        <v>1</v>
      </c>
      <c r="H300">
        <v>1</v>
      </c>
      <c r="I300">
        <v>999</v>
      </c>
      <c r="J300">
        <v>133703</v>
      </c>
      <c r="K300">
        <v>0</v>
      </c>
      <c r="L300" t="s">
        <v>314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 s="1">
        <v>14950</v>
      </c>
      <c r="U300" s="1">
        <v>14950</v>
      </c>
      <c r="V300" s="1">
        <v>14950</v>
      </c>
    </row>
    <row r="301" spans="2:22" hidden="1" x14ac:dyDescent="0.25">
      <c r="B301" t="str">
        <f t="shared" si="14"/>
        <v>10008</v>
      </c>
      <c r="C301">
        <v>9</v>
      </c>
      <c r="D301">
        <v>3</v>
      </c>
      <c r="E301">
        <v>2</v>
      </c>
      <c r="F301">
        <v>2</v>
      </c>
      <c r="G301">
        <v>1</v>
      </c>
      <c r="H301">
        <v>4</v>
      </c>
      <c r="I301">
        <v>2</v>
      </c>
      <c r="J301">
        <v>133705</v>
      </c>
      <c r="K301">
        <v>0</v>
      </c>
      <c r="L301" t="s">
        <v>315</v>
      </c>
      <c r="M301">
        <v>0</v>
      </c>
      <c r="N301" s="1">
        <v>40000</v>
      </c>
      <c r="O301">
        <v>0</v>
      </c>
      <c r="P301" s="1">
        <v>40000</v>
      </c>
      <c r="Q301" s="1">
        <v>35376.550000000003</v>
      </c>
      <c r="R301" s="1">
        <v>4623.45</v>
      </c>
      <c r="S301">
        <v>0</v>
      </c>
      <c r="T301">
        <v>0</v>
      </c>
      <c r="U301">
        <v>0</v>
      </c>
      <c r="V301">
        <v>0</v>
      </c>
    </row>
    <row r="302" spans="2:22" hidden="1" x14ac:dyDescent="0.25">
      <c r="B302" t="str">
        <f t="shared" si="14"/>
        <v>10008</v>
      </c>
      <c r="C302">
        <v>9</v>
      </c>
      <c r="D302">
        <v>3</v>
      </c>
      <c r="E302">
        <v>2</v>
      </c>
      <c r="F302">
        <v>2</v>
      </c>
      <c r="G302">
        <v>1</v>
      </c>
      <c r="H302">
        <v>9</v>
      </c>
      <c r="I302">
        <v>14</v>
      </c>
      <c r="J302">
        <v>133902</v>
      </c>
      <c r="K302">
        <v>0</v>
      </c>
      <c r="L302" t="s">
        <v>316</v>
      </c>
      <c r="M302">
        <v>0</v>
      </c>
      <c r="N302" s="1">
        <v>62915.47</v>
      </c>
      <c r="O302">
        <v>0</v>
      </c>
      <c r="P302" s="1">
        <v>62915.47</v>
      </c>
      <c r="Q302">
        <v>0</v>
      </c>
      <c r="R302" s="1">
        <v>62915.47</v>
      </c>
      <c r="S302">
        <v>0</v>
      </c>
      <c r="T302" s="1">
        <v>542590.38</v>
      </c>
      <c r="U302" s="1">
        <v>537771.93000000005</v>
      </c>
      <c r="V302" s="1">
        <v>335877.01</v>
      </c>
    </row>
    <row r="303" spans="2:22" hidden="1" x14ac:dyDescent="0.25">
      <c r="B303" t="str">
        <f t="shared" si="14"/>
        <v>10008</v>
      </c>
      <c r="C303">
        <v>9</v>
      </c>
      <c r="D303">
        <v>3</v>
      </c>
      <c r="E303">
        <v>2</v>
      </c>
      <c r="F303">
        <v>2</v>
      </c>
      <c r="G303">
        <v>3</v>
      </c>
      <c r="H303">
        <v>5</v>
      </c>
      <c r="I303">
        <v>1</v>
      </c>
      <c r="J303">
        <v>133903</v>
      </c>
      <c r="K303">
        <v>0</v>
      </c>
      <c r="L303" t="s">
        <v>317</v>
      </c>
      <c r="M303">
        <v>0</v>
      </c>
      <c r="N303" s="1">
        <v>5200</v>
      </c>
      <c r="O303">
        <v>0</v>
      </c>
      <c r="P303" s="1">
        <v>5200</v>
      </c>
      <c r="Q303" s="1">
        <v>5130.3</v>
      </c>
      <c r="R303">
        <v>69.7</v>
      </c>
      <c r="S303">
        <v>0</v>
      </c>
      <c r="T303" s="1">
        <v>107838.11</v>
      </c>
      <c r="U303" s="1">
        <v>107838.11</v>
      </c>
      <c r="V303" s="1">
        <v>107838.11</v>
      </c>
    </row>
    <row r="304" spans="2:22" hidden="1" x14ac:dyDescent="0.25">
      <c r="B304" t="str">
        <f t="shared" si="14"/>
        <v>10008</v>
      </c>
      <c r="C304">
        <v>9</v>
      </c>
      <c r="D304">
        <v>3</v>
      </c>
      <c r="E304">
        <v>2</v>
      </c>
      <c r="F304">
        <v>2</v>
      </c>
      <c r="G304">
        <v>3</v>
      </c>
      <c r="H304">
        <v>6</v>
      </c>
      <c r="I304">
        <v>999</v>
      </c>
      <c r="J304">
        <v>133904</v>
      </c>
      <c r="K304">
        <v>0</v>
      </c>
      <c r="L304" t="s">
        <v>318</v>
      </c>
      <c r="M304" s="1">
        <v>443000</v>
      </c>
      <c r="N304">
        <v>0</v>
      </c>
      <c r="O304">
        <v>0</v>
      </c>
      <c r="P304" s="1">
        <v>443000</v>
      </c>
      <c r="Q304">
        <v>0</v>
      </c>
      <c r="R304" s="1">
        <v>443000</v>
      </c>
      <c r="S304">
        <v>0</v>
      </c>
      <c r="T304">
        <v>0</v>
      </c>
      <c r="U304">
        <v>0</v>
      </c>
      <c r="V304">
        <v>0</v>
      </c>
    </row>
    <row r="305" spans="1:22" hidden="1" x14ac:dyDescent="0.25">
      <c r="A305" t="s">
        <v>27</v>
      </c>
      <c r="B305" t="str">
        <f t="shared" si="14"/>
        <v>10008</v>
      </c>
      <c r="J305">
        <v>0</v>
      </c>
      <c r="K305">
        <v>0</v>
      </c>
      <c r="L305" t="s">
        <v>319</v>
      </c>
      <c r="M305" s="1">
        <v>2279300</v>
      </c>
      <c r="N305" s="1">
        <v>404136.9</v>
      </c>
      <c r="O305">
        <v>0</v>
      </c>
      <c r="P305" s="1">
        <v>2683436.9</v>
      </c>
      <c r="Q305" s="1">
        <v>1887759.69</v>
      </c>
      <c r="R305" s="1">
        <v>795677.21</v>
      </c>
      <c r="S305" s="1">
        <v>1483454.87</v>
      </c>
      <c r="T305" s="1">
        <v>1462277.36</v>
      </c>
      <c r="U305" s="1">
        <v>1316586.44</v>
      </c>
      <c r="V305" s="1">
        <v>611770.27</v>
      </c>
    </row>
    <row r="306" spans="1:22" hidden="1" x14ac:dyDescent="0.25">
      <c r="B306" t="str">
        <f t="shared" ref="B306:B316" si="15">"10009"</f>
        <v>10009</v>
      </c>
      <c r="C306">
        <v>10</v>
      </c>
      <c r="D306">
        <v>5</v>
      </c>
      <c r="E306">
        <v>1</v>
      </c>
      <c r="F306">
        <v>3</v>
      </c>
      <c r="G306">
        <v>2</v>
      </c>
      <c r="H306">
        <v>9</v>
      </c>
      <c r="I306">
        <v>8</v>
      </c>
      <c r="J306">
        <v>74014</v>
      </c>
      <c r="K306">
        <v>0</v>
      </c>
      <c r="L306" t="s">
        <v>320</v>
      </c>
      <c r="M306">
        <v>0</v>
      </c>
      <c r="N306" s="1">
        <v>127733.02</v>
      </c>
      <c r="O306">
        <v>0</v>
      </c>
      <c r="P306" s="1">
        <v>127733.02</v>
      </c>
      <c r="Q306" s="1">
        <v>127733.02</v>
      </c>
      <c r="R306">
        <v>0</v>
      </c>
      <c r="S306">
        <v>0</v>
      </c>
      <c r="T306" s="1">
        <v>100000</v>
      </c>
      <c r="U306" s="1">
        <v>100000</v>
      </c>
      <c r="V306" s="1">
        <v>100000</v>
      </c>
    </row>
    <row r="307" spans="1:22" hidden="1" x14ac:dyDescent="0.25">
      <c r="B307" t="str">
        <f t="shared" si="15"/>
        <v>10009</v>
      </c>
      <c r="C307">
        <v>3</v>
      </c>
      <c r="D307">
        <v>1</v>
      </c>
      <c r="E307">
        <v>2</v>
      </c>
      <c r="F307">
        <v>2</v>
      </c>
      <c r="G307">
        <v>1</v>
      </c>
      <c r="H307">
        <v>9</v>
      </c>
      <c r="I307">
        <v>999</v>
      </c>
      <c r="J307">
        <v>119014</v>
      </c>
      <c r="K307">
        <v>0</v>
      </c>
      <c r="L307" t="s">
        <v>321</v>
      </c>
      <c r="M307" s="1">
        <v>29000</v>
      </c>
      <c r="N307" s="1">
        <v>119213.47</v>
      </c>
      <c r="O307">
        <v>0</v>
      </c>
      <c r="P307" s="1">
        <v>148213.47</v>
      </c>
      <c r="Q307" s="1">
        <v>148213.47</v>
      </c>
      <c r="R307">
        <v>0</v>
      </c>
      <c r="S307">
        <v>105.59</v>
      </c>
      <c r="T307">
        <v>0</v>
      </c>
      <c r="U307">
        <v>0</v>
      </c>
      <c r="V307">
        <v>0</v>
      </c>
    </row>
    <row r="308" spans="1:22" hidden="1" x14ac:dyDescent="0.25">
      <c r="B308" t="str">
        <f t="shared" si="15"/>
        <v>10009</v>
      </c>
      <c r="C308">
        <v>3</v>
      </c>
      <c r="D308">
        <v>1</v>
      </c>
      <c r="E308">
        <v>2</v>
      </c>
      <c r="F308">
        <v>5</v>
      </c>
      <c r="G308">
        <v>2</v>
      </c>
      <c r="H308">
        <v>1</v>
      </c>
      <c r="I308">
        <v>1</v>
      </c>
      <c r="J308">
        <v>119014</v>
      </c>
      <c r="K308">
        <v>99</v>
      </c>
      <c r="L308" t="s">
        <v>322</v>
      </c>
      <c r="M308">
        <v>0</v>
      </c>
      <c r="N308" s="1">
        <v>40786.53</v>
      </c>
      <c r="O308">
        <v>0</v>
      </c>
      <c r="P308" s="1">
        <v>40786.53</v>
      </c>
      <c r="Q308">
        <v>0</v>
      </c>
      <c r="R308" s="1">
        <v>40786.53</v>
      </c>
      <c r="S308">
        <v>0</v>
      </c>
      <c r="T308">
        <v>0</v>
      </c>
      <c r="U308">
        <v>0</v>
      </c>
      <c r="V308">
        <v>0</v>
      </c>
    </row>
    <row r="309" spans="1:22" hidden="1" x14ac:dyDescent="0.25">
      <c r="B309" t="str">
        <f t="shared" si="15"/>
        <v>10009</v>
      </c>
      <c r="C309">
        <v>1</v>
      </c>
      <c r="D309">
        <v>1</v>
      </c>
      <c r="E309">
        <v>2</v>
      </c>
      <c r="F309">
        <v>2</v>
      </c>
      <c r="G309">
        <v>1</v>
      </c>
      <c r="H309">
        <v>5</v>
      </c>
      <c r="I309">
        <v>999</v>
      </c>
      <c r="J309">
        <v>121102</v>
      </c>
      <c r="K309">
        <v>0</v>
      </c>
      <c r="L309" t="s">
        <v>323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 s="1">
        <v>22265</v>
      </c>
      <c r="U309" s="1">
        <v>22265</v>
      </c>
      <c r="V309" s="1">
        <v>22265</v>
      </c>
    </row>
    <row r="310" spans="1:22" hidden="1" x14ac:dyDescent="0.25">
      <c r="B310" t="str">
        <f t="shared" si="15"/>
        <v>10009</v>
      </c>
      <c r="C310">
        <v>6</v>
      </c>
      <c r="D310">
        <v>1</v>
      </c>
      <c r="E310">
        <v>2</v>
      </c>
      <c r="F310">
        <v>2</v>
      </c>
      <c r="G310">
        <v>1</v>
      </c>
      <c r="H310">
        <v>9</v>
      </c>
      <c r="I310">
        <v>16</v>
      </c>
      <c r="J310">
        <v>129025</v>
      </c>
      <c r="K310">
        <v>0</v>
      </c>
      <c r="L310" t="s">
        <v>324</v>
      </c>
      <c r="M310" s="1">
        <v>150000</v>
      </c>
      <c r="N310" s="1">
        <v>-39190.519999999997</v>
      </c>
      <c r="O310">
        <v>0</v>
      </c>
      <c r="P310" s="1">
        <v>110809.48</v>
      </c>
      <c r="Q310" s="1">
        <v>110809.48</v>
      </c>
      <c r="R310">
        <v>0</v>
      </c>
      <c r="S310" s="1">
        <v>12797.12</v>
      </c>
      <c r="T310">
        <v>0</v>
      </c>
      <c r="U310">
        <v>0</v>
      </c>
      <c r="V310">
        <v>0</v>
      </c>
    </row>
    <row r="311" spans="1:22" hidden="1" x14ac:dyDescent="0.25">
      <c r="B311" t="str">
        <f t="shared" si="15"/>
        <v>10009</v>
      </c>
      <c r="C311">
        <v>6</v>
      </c>
      <c r="D311">
        <v>1</v>
      </c>
      <c r="E311">
        <v>2</v>
      </c>
      <c r="F311">
        <v>5</v>
      </c>
      <c r="G311">
        <v>2</v>
      </c>
      <c r="H311">
        <v>1</v>
      </c>
      <c r="I311">
        <v>1</v>
      </c>
      <c r="J311">
        <v>129025</v>
      </c>
      <c r="K311">
        <v>99</v>
      </c>
      <c r="L311" t="s">
        <v>325</v>
      </c>
      <c r="M311">
        <v>0</v>
      </c>
      <c r="N311" s="1">
        <v>39190.519999999997</v>
      </c>
      <c r="O311">
        <v>0</v>
      </c>
      <c r="P311" s="1">
        <v>39190.519999999997</v>
      </c>
      <c r="Q311">
        <v>0</v>
      </c>
      <c r="R311" s="1">
        <v>39190.519999999997</v>
      </c>
      <c r="S311">
        <v>0</v>
      </c>
      <c r="T311">
        <v>0</v>
      </c>
      <c r="U311">
        <v>0</v>
      </c>
      <c r="V311">
        <v>0</v>
      </c>
    </row>
    <row r="312" spans="1:22" hidden="1" x14ac:dyDescent="0.25">
      <c r="B312" t="str">
        <f t="shared" si="15"/>
        <v>10009</v>
      </c>
      <c r="C312">
        <v>10</v>
      </c>
      <c r="D312">
        <v>5</v>
      </c>
      <c r="E312">
        <v>2</v>
      </c>
      <c r="F312">
        <v>2</v>
      </c>
      <c r="G312">
        <v>1</v>
      </c>
      <c r="H312">
        <v>9</v>
      </c>
      <c r="I312">
        <v>12</v>
      </c>
      <c r="J312">
        <v>130049</v>
      </c>
      <c r="K312">
        <v>0</v>
      </c>
      <c r="L312" t="s">
        <v>326</v>
      </c>
      <c r="M312" s="1">
        <v>190000</v>
      </c>
      <c r="N312">
        <v>0</v>
      </c>
      <c r="O312">
        <v>0</v>
      </c>
      <c r="P312" s="1">
        <v>190000</v>
      </c>
      <c r="Q312" s="1">
        <v>176958.85</v>
      </c>
      <c r="R312" s="1">
        <v>13041.15</v>
      </c>
      <c r="S312" s="1">
        <v>172592.93</v>
      </c>
      <c r="T312">
        <v>0</v>
      </c>
      <c r="U312">
        <v>0</v>
      </c>
      <c r="V312">
        <v>0</v>
      </c>
    </row>
    <row r="313" spans="1:22" hidden="1" x14ac:dyDescent="0.25">
      <c r="B313" t="str">
        <f t="shared" si="15"/>
        <v>10009</v>
      </c>
      <c r="C313">
        <v>10</v>
      </c>
      <c r="D313">
        <v>5</v>
      </c>
      <c r="E313">
        <v>2</v>
      </c>
      <c r="F313">
        <v>2</v>
      </c>
      <c r="G313">
        <v>1</v>
      </c>
      <c r="H313">
        <v>9</v>
      </c>
      <c r="I313">
        <v>12</v>
      </c>
      <c r="J313">
        <v>130053</v>
      </c>
      <c r="K313">
        <v>0</v>
      </c>
      <c r="L313" t="s">
        <v>327</v>
      </c>
      <c r="M313" s="1">
        <v>490848.31</v>
      </c>
      <c r="N313">
        <v>0</v>
      </c>
      <c r="O313">
        <v>0</v>
      </c>
      <c r="P313" s="1">
        <v>490848.31</v>
      </c>
      <c r="Q313" s="1">
        <v>25185.68</v>
      </c>
      <c r="R313" s="1">
        <v>465662.63</v>
      </c>
      <c r="S313">
        <v>0</v>
      </c>
      <c r="T313">
        <v>0</v>
      </c>
      <c r="U313">
        <v>0</v>
      </c>
      <c r="V313">
        <v>0</v>
      </c>
    </row>
    <row r="314" spans="1:22" hidden="1" x14ac:dyDescent="0.25">
      <c r="B314" t="str">
        <f t="shared" si="15"/>
        <v>10009</v>
      </c>
      <c r="C314">
        <v>10</v>
      </c>
      <c r="D314">
        <v>5</v>
      </c>
      <c r="E314">
        <v>2</v>
      </c>
      <c r="F314">
        <v>2</v>
      </c>
      <c r="G314">
        <v>1</v>
      </c>
      <c r="H314">
        <v>9</v>
      </c>
      <c r="I314">
        <v>12</v>
      </c>
      <c r="J314">
        <v>131802</v>
      </c>
      <c r="K314">
        <v>0</v>
      </c>
      <c r="L314" t="s">
        <v>328</v>
      </c>
      <c r="M314" s="1">
        <v>500000</v>
      </c>
      <c r="N314" s="1">
        <v>-152862.78</v>
      </c>
      <c r="O314">
        <v>0</v>
      </c>
      <c r="P314" s="1">
        <v>347137.22</v>
      </c>
      <c r="Q314" s="1">
        <v>347137.22</v>
      </c>
      <c r="R314">
        <v>0</v>
      </c>
      <c r="S314" s="1">
        <v>345805.22</v>
      </c>
      <c r="T314">
        <v>0</v>
      </c>
      <c r="U314">
        <v>0</v>
      </c>
      <c r="V314">
        <v>0</v>
      </c>
    </row>
    <row r="315" spans="1:22" hidden="1" x14ac:dyDescent="0.25">
      <c r="B315" t="str">
        <f t="shared" si="15"/>
        <v>10009</v>
      </c>
      <c r="C315">
        <v>10</v>
      </c>
      <c r="D315">
        <v>5</v>
      </c>
      <c r="E315">
        <v>2</v>
      </c>
      <c r="F315">
        <v>5</v>
      </c>
      <c r="G315">
        <v>2</v>
      </c>
      <c r="H315">
        <v>1</v>
      </c>
      <c r="I315">
        <v>1</v>
      </c>
      <c r="J315">
        <v>131802</v>
      </c>
      <c r="K315">
        <v>99</v>
      </c>
      <c r="L315" t="s">
        <v>329</v>
      </c>
      <c r="M315">
        <v>0</v>
      </c>
      <c r="N315" s="1">
        <v>152862.78</v>
      </c>
      <c r="O315">
        <v>0</v>
      </c>
      <c r="P315" s="1">
        <v>152862.78</v>
      </c>
      <c r="Q315">
        <v>0</v>
      </c>
      <c r="R315" s="1">
        <v>152862.78</v>
      </c>
      <c r="S315">
        <v>0</v>
      </c>
      <c r="T315">
        <v>0</v>
      </c>
      <c r="U315">
        <v>0</v>
      </c>
      <c r="V315">
        <v>0</v>
      </c>
    </row>
    <row r="316" spans="1:22" hidden="1" x14ac:dyDescent="0.25">
      <c r="A316" t="s">
        <v>27</v>
      </c>
      <c r="B316" t="str">
        <f t="shared" si="15"/>
        <v>10009</v>
      </c>
      <c r="J316">
        <v>0</v>
      </c>
      <c r="K316">
        <v>0</v>
      </c>
      <c r="L316" t="s">
        <v>330</v>
      </c>
      <c r="M316" s="1">
        <v>1359848.31</v>
      </c>
      <c r="N316" s="1">
        <v>287733.02</v>
      </c>
      <c r="O316">
        <v>0</v>
      </c>
      <c r="P316" s="1">
        <v>1647581.33</v>
      </c>
      <c r="Q316" s="1">
        <v>936037.72</v>
      </c>
      <c r="R316" s="1">
        <v>711543.61</v>
      </c>
      <c r="S316" s="1">
        <v>531300.86</v>
      </c>
      <c r="T316" s="1">
        <v>122265</v>
      </c>
      <c r="U316" s="1">
        <v>122265</v>
      </c>
      <c r="V316" s="1">
        <v>122265</v>
      </c>
    </row>
    <row r="317" spans="1:22" hidden="1" x14ac:dyDescent="0.25">
      <c r="B317" t="str">
        <f t="shared" ref="B317:B348" si="16">"10010"</f>
        <v>10010</v>
      </c>
      <c r="C317">
        <v>12</v>
      </c>
      <c r="D317">
        <v>5</v>
      </c>
      <c r="E317">
        <v>1</v>
      </c>
      <c r="F317">
        <v>4</v>
      </c>
      <c r="G317">
        <v>2</v>
      </c>
      <c r="H317">
        <v>5</v>
      </c>
      <c r="I317">
        <v>999</v>
      </c>
      <c r="J317">
        <v>33006</v>
      </c>
      <c r="K317">
        <v>0</v>
      </c>
      <c r="L317" t="s">
        <v>331</v>
      </c>
      <c r="M317" s="1">
        <v>1000</v>
      </c>
      <c r="N317">
        <v>0</v>
      </c>
      <c r="O317">
        <v>0</v>
      </c>
      <c r="P317" s="1">
        <v>1000</v>
      </c>
      <c r="Q317">
        <v>300.31</v>
      </c>
      <c r="R317">
        <v>699.69</v>
      </c>
      <c r="S317">
        <v>298</v>
      </c>
      <c r="T317" s="1">
        <v>1935</v>
      </c>
      <c r="U317" s="1">
        <v>1935</v>
      </c>
      <c r="V317" s="1">
        <v>1935</v>
      </c>
    </row>
    <row r="318" spans="1:22" hidden="1" x14ac:dyDescent="0.25">
      <c r="B318" t="str">
        <f t="shared" si="16"/>
        <v>10010</v>
      </c>
      <c r="C318">
        <v>4</v>
      </c>
      <c r="D318">
        <v>1</v>
      </c>
      <c r="E318">
        <v>1</v>
      </c>
      <c r="F318">
        <v>3</v>
      </c>
      <c r="G318">
        <v>2</v>
      </c>
      <c r="H318">
        <v>15</v>
      </c>
      <c r="I318">
        <v>6</v>
      </c>
      <c r="J318">
        <v>42006</v>
      </c>
      <c r="K318">
        <v>0</v>
      </c>
      <c r="L318" t="s">
        <v>332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 s="1">
        <v>10668.59</v>
      </c>
      <c r="U318" s="1">
        <v>8013</v>
      </c>
      <c r="V318">
        <v>0</v>
      </c>
    </row>
    <row r="319" spans="1:22" hidden="1" x14ac:dyDescent="0.25">
      <c r="B319" t="str">
        <f t="shared" si="16"/>
        <v>10010</v>
      </c>
      <c r="C319">
        <v>4</v>
      </c>
      <c r="D319">
        <v>1</v>
      </c>
      <c r="E319">
        <v>1</v>
      </c>
      <c r="F319">
        <v>3</v>
      </c>
      <c r="G319">
        <v>2</v>
      </c>
      <c r="H319">
        <v>16</v>
      </c>
      <c r="I319">
        <v>2</v>
      </c>
      <c r="J319">
        <v>42007</v>
      </c>
      <c r="K319">
        <v>0</v>
      </c>
      <c r="L319" t="s">
        <v>333</v>
      </c>
      <c r="M319">
        <v>300</v>
      </c>
      <c r="N319">
        <v>0</v>
      </c>
      <c r="O319">
        <v>0</v>
      </c>
      <c r="P319">
        <v>300</v>
      </c>
      <c r="Q319">
        <v>300</v>
      </c>
      <c r="R319">
        <v>0</v>
      </c>
      <c r="S319">
        <v>0</v>
      </c>
      <c r="T319">
        <v>500</v>
      </c>
      <c r="U319">
        <v>500</v>
      </c>
      <c r="V319">
        <v>500</v>
      </c>
    </row>
    <row r="320" spans="1:22" hidden="1" x14ac:dyDescent="0.25">
      <c r="B320" t="str">
        <f t="shared" si="16"/>
        <v>10010</v>
      </c>
      <c r="C320">
        <v>4</v>
      </c>
      <c r="D320">
        <v>1</v>
      </c>
      <c r="E320">
        <v>1</v>
      </c>
      <c r="F320">
        <v>3</v>
      </c>
      <c r="G320">
        <v>2</v>
      </c>
      <c r="H320">
        <v>14</v>
      </c>
      <c r="I320">
        <v>999</v>
      </c>
      <c r="J320">
        <v>42008</v>
      </c>
      <c r="K320">
        <v>0</v>
      </c>
      <c r="L320" t="s">
        <v>334</v>
      </c>
      <c r="M320" s="1">
        <v>54000</v>
      </c>
      <c r="N320" s="1">
        <v>5000</v>
      </c>
      <c r="O320">
        <v>0</v>
      </c>
      <c r="P320" s="1">
        <v>59000</v>
      </c>
      <c r="Q320" s="1">
        <v>57793.77</v>
      </c>
      <c r="R320" s="1">
        <v>1206.23</v>
      </c>
      <c r="S320" s="1">
        <v>52348.62</v>
      </c>
      <c r="T320" s="1">
        <v>7452.05</v>
      </c>
      <c r="U320" s="1">
        <v>7452.05</v>
      </c>
      <c r="V320" s="1">
        <v>7452.05</v>
      </c>
    </row>
    <row r="321" spans="2:22" hidden="1" x14ac:dyDescent="0.25">
      <c r="B321" t="str">
        <f t="shared" si="16"/>
        <v>10010</v>
      </c>
      <c r="C321">
        <v>4</v>
      </c>
      <c r="D321">
        <v>7</v>
      </c>
      <c r="E321">
        <v>1</v>
      </c>
      <c r="F321">
        <v>3</v>
      </c>
      <c r="G321">
        <v>2</v>
      </c>
      <c r="H321">
        <v>14</v>
      </c>
      <c r="I321">
        <v>999</v>
      </c>
      <c r="J321">
        <v>42009</v>
      </c>
      <c r="K321">
        <v>0</v>
      </c>
      <c r="L321" t="s">
        <v>335</v>
      </c>
      <c r="M321" s="1">
        <v>52000</v>
      </c>
      <c r="N321" s="1">
        <v>-3000</v>
      </c>
      <c r="O321">
        <v>0</v>
      </c>
      <c r="P321" s="1">
        <v>49000</v>
      </c>
      <c r="Q321" s="1">
        <v>45763.47</v>
      </c>
      <c r="R321" s="1">
        <v>3236.53</v>
      </c>
      <c r="S321" s="1">
        <v>41613.21</v>
      </c>
      <c r="T321" s="1">
        <v>9507.67</v>
      </c>
      <c r="U321" s="1">
        <v>9507.67</v>
      </c>
      <c r="V321" s="1">
        <v>9507.67</v>
      </c>
    </row>
    <row r="322" spans="2:22" hidden="1" x14ac:dyDescent="0.25">
      <c r="B322" t="str">
        <f t="shared" si="16"/>
        <v>10010</v>
      </c>
      <c r="C322">
        <v>4</v>
      </c>
      <c r="D322">
        <v>1</v>
      </c>
      <c r="E322">
        <v>1</v>
      </c>
      <c r="F322">
        <v>4</v>
      </c>
      <c r="G322">
        <v>4</v>
      </c>
      <c r="H322">
        <v>1</v>
      </c>
      <c r="I322">
        <v>1</v>
      </c>
      <c r="J322">
        <v>43001</v>
      </c>
      <c r="K322">
        <v>0</v>
      </c>
      <c r="L322" t="s">
        <v>336</v>
      </c>
      <c r="M322" s="1">
        <v>30000</v>
      </c>
      <c r="N322" s="1">
        <v>15000</v>
      </c>
      <c r="O322">
        <v>0</v>
      </c>
      <c r="P322" s="1">
        <v>45000</v>
      </c>
      <c r="Q322" s="1">
        <v>45000</v>
      </c>
      <c r="R322">
        <v>0</v>
      </c>
      <c r="S322" s="1">
        <v>10000</v>
      </c>
      <c r="T322">
        <v>0</v>
      </c>
      <c r="U322">
        <v>0</v>
      </c>
      <c r="V322">
        <v>0</v>
      </c>
    </row>
    <row r="323" spans="2:22" hidden="1" x14ac:dyDescent="0.25">
      <c r="B323" t="str">
        <f t="shared" si="16"/>
        <v>10010</v>
      </c>
      <c r="C323">
        <v>4</v>
      </c>
      <c r="D323">
        <v>1</v>
      </c>
      <c r="E323">
        <v>1</v>
      </c>
      <c r="F323">
        <v>4</v>
      </c>
      <c r="G323">
        <v>3</v>
      </c>
      <c r="H323">
        <v>99</v>
      </c>
      <c r="I323">
        <v>999</v>
      </c>
      <c r="J323">
        <v>43003</v>
      </c>
      <c r="K323">
        <v>0</v>
      </c>
      <c r="L323" t="s">
        <v>337</v>
      </c>
      <c r="M323" s="1">
        <v>150000</v>
      </c>
      <c r="N323" s="1">
        <v>64673.23</v>
      </c>
      <c r="O323">
        <v>0</v>
      </c>
      <c r="P323" s="1">
        <v>214673.23</v>
      </c>
      <c r="Q323" s="1">
        <v>64673.23</v>
      </c>
      <c r="R323" s="1">
        <v>150000</v>
      </c>
      <c r="S323" s="1">
        <v>64673.23</v>
      </c>
      <c r="T323">
        <v>0</v>
      </c>
      <c r="U323">
        <v>0</v>
      </c>
      <c r="V323">
        <v>0</v>
      </c>
    </row>
    <row r="324" spans="2:22" hidden="1" x14ac:dyDescent="0.25">
      <c r="B324" t="str">
        <f t="shared" si="16"/>
        <v>10010</v>
      </c>
      <c r="C324">
        <v>4</v>
      </c>
      <c r="D324">
        <v>6</v>
      </c>
      <c r="E324">
        <v>1</v>
      </c>
      <c r="F324">
        <v>3</v>
      </c>
      <c r="G324">
        <v>2</v>
      </c>
      <c r="H324">
        <v>14</v>
      </c>
      <c r="I324">
        <v>999</v>
      </c>
      <c r="J324">
        <v>47009</v>
      </c>
      <c r="K324">
        <v>0</v>
      </c>
      <c r="L324" t="s">
        <v>338</v>
      </c>
      <c r="M324" s="1">
        <v>74000</v>
      </c>
      <c r="N324" s="1">
        <v>10000</v>
      </c>
      <c r="O324">
        <v>0</v>
      </c>
      <c r="P324" s="1">
        <v>84000</v>
      </c>
      <c r="Q324" s="1">
        <v>78731.600000000006</v>
      </c>
      <c r="R324" s="1">
        <v>5268.4</v>
      </c>
      <c r="S324" s="1">
        <v>71987.14</v>
      </c>
      <c r="T324" s="1">
        <v>17078.39</v>
      </c>
      <c r="U324" s="1">
        <v>17078.39</v>
      </c>
      <c r="V324" s="1">
        <v>17078.39</v>
      </c>
    </row>
    <row r="325" spans="2:22" x14ac:dyDescent="0.25">
      <c r="B325" t="str">
        <f t="shared" si="16"/>
        <v>10010</v>
      </c>
      <c r="C325">
        <v>4</v>
      </c>
      <c r="D325">
        <v>6</v>
      </c>
      <c r="E325">
        <v>1</v>
      </c>
      <c r="F325">
        <v>3</v>
      </c>
      <c r="G325">
        <v>2</v>
      </c>
      <c r="H325">
        <v>15</v>
      </c>
      <c r="I325">
        <v>2</v>
      </c>
      <c r="J325">
        <v>56002</v>
      </c>
      <c r="K325">
        <v>0</v>
      </c>
      <c r="L325" t="s">
        <v>339</v>
      </c>
      <c r="M325" s="1">
        <v>306000</v>
      </c>
      <c r="N325" s="1">
        <v>-13500</v>
      </c>
      <c r="O325">
        <v>0</v>
      </c>
      <c r="P325" s="1">
        <v>292500</v>
      </c>
      <c r="Q325" s="1">
        <v>292480</v>
      </c>
      <c r="R325">
        <v>20</v>
      </c>
      <c r="S325" s="1">
        <v>251118.52</v>
      </c>
      <c r="T325" s="1">
        <v>46679.99</v>
      </c>
      <c r="U325" s="1">
        <v>46679.99</v>
      </c>
      <c r="V325" s="1">
        <v>45374.239999999998</v>
      </c>
    </row>
    <row r="326" spans="2:22" hidden="1" x14ac:dyDescent="0.25">
      <c r="B326" t="str">
        <f t="shared" si="16"/>
        <v>10010</v>
      </c>
      <c r="C326">
        <v>4</v>
      </c>
      <c r="D326">
        <v>6</v>
      </c>
      <c r="E326">
        <v>1</v>
      </c>
      <c r="F326">
        <v>3</v>
      </c>
      <c r="G326">
        <v>2</v>
      </c>
      <c r="H326">
        <v>15</v>
      </c>
      <c r="I326">
        <v>2</v>
      </c>
      <c r="J326">
        <v>56003</v>
      </c>
      <c r="K326">
        <v>0</v>
      </c>
      <c r="L326" t="s">
        <v>340</v>
      </c>
      <c r="M326" s="1">
        <v>53900</v>
      </c>
      <c r="N326">
        <v>0</v>
      </c>
      <c r="O326">
        <v>0</v>
      </c>
      <c r="P326" s="1">
        <v>53900</v>
      </c>
      <c r="Q326">
        <v>0</v>
      </c>
      <c r="R326" s="1">
        <v>53900</v>
      </c>
      <c r="S326">
        <v>0</v>
      </c>
      <c r="T326">
        <v>0</v>
      </c>
      <c r="U326">
        <v>0</v>
      </c>
      <c r="V326">
        <v>0</v>
      </c>
    </row>
    <row r="327" spans="2:22" hidden="1" x14ac:dyDescent="0.25">
      <c r="B327" t="str">
        <f t="shared" si="16"/>
        <v>10010</v>
      </c>
      <c r="C327">
        <v>4</v>
      </c>
      <c r="D327">
        <v>2</v>
      </c>
      <c r="E327">
        <v>1</v>
      </c>
      <c r="F327">
        <v>4</v>
      </c>
      <c r="G327">
        <v>1</v>
      </c>
      <c r="H327">
        <v>2</v>
      </c>
      <c r="I327">
        <v>999</v>
      </c>
      <c r="J327">
        <v>57001</v>
      </c>
      <c r="K327">
        <v>0</v>
      </c>
      <c r="L327" t="s">
        <v>341</v>
      </c>
      <c r="M327" s="1">
        <v>20000</v>
      </c>
      <c r="N327" s="1">
        <v>10000</v>
      </c>
      <c r="O327">
        <v>0</v>
      </c>
      <c r="P327" s="1">
        <v>30000</v>
      </c>
      <c r="Q327" s="1">
        <v>30000</v>
      </c>
      <c r="R327">
        <v>0</v>
      </c>
      <c r="S327" s="1">
        <v>10000</v>
      </c>
      <c r="T327">
        <v>0</v>
      </c>
      <c r="U327">
        <v>0</v>
      </c>
      <c r="V327">
        <v>0</v>
      </c>
    </row>
    <row r="328" spans="2:22" hidden="1" x14ac:dyDescent="0.25">
      <c r="B328" t="str">
        <f t="shared" si="16"/>
        <v>10010</v>
      </c>
      <c r="C328">
        <v>4</v>
      </c>
      <c r="D328">
        <v>2</v>
      </c>
      <c r="E328">
        <v>1</v>
      </c>
      <c r="F328">
        <v>4</v>
      </c>
      <c r="G328">
        <v>2</v>
      </c>
      <c r="H328">
        <v>5</v>
      </c>
      <c r="I328">
        <v>999</v>
      </c>
      <c r="J328">
        <v>57003</v>
      </c>
      <c r="K328">
        <v>0</v>
      </c>
      <c r="L328" t="s">
        <v>342</v>
      </c>
      <c r="M328" s="1">
        <v>34500</v>
      </c>
      <c r="N328">
        <v>0</v>
      </c>
      <c r="O328">
        <v>0</v>
      </c>
      <c r="P328" s="1">
        <v>34500</v>
      </c>
      <c r="Q328" s="1">
        <v>30142</v>
      </c>
      <c r="R328" s="1">
        <v>4358</v>
      </c>
      <c r="S328" s="1">
        <v>30142</v>
      </c>
      <c r="T328">
        <v>152.57</v>
      </c>
      <c r="U328">
        <v>152.57</v>
      </c>
      <c r="V328">
        <v>152.57</v>
      </c>
    </row>
    <row r="329" spans="2:22" hidden="1" x14ac:dyDescent="0.25">
      <c r="B329" t="str">
        <f t="shared" si="16"/>
        <v>10010</v>
      </c>
      <c r="C329">
        <v>5</v>
      </c>
      <c r="D329">
        <v>2</v>
      </c>
      <c r="E329">
        <v>1</v>
      </c>
      <c r="F329">
        <v>3</v>
      </c>
      <c r="G329">
        <v>1</v>
      </c>
      <c r="H329">
        <v>1</v>
      </c>
      <c r="I329">
        <v>2</v>
      </c>
      <c r="J329">
        <v>59001</v>
      </c>
      <c r="K329">
        <v>0</v>
      </c>
      <c r="L329" t="s">
        <v>343</v>
      </c>
      <c r="M329" s="1">
        <v>5672</v>
      </c>
      <c r="N329">
        <v>0</v>
      </c>
      <c r="O329">
        <v>0</v>
      </c>
      <c r="P329" s="1">
        <v>5672</v>
      </c>
      <c r="Q329" s="1">
        <v>5672</v>
      </c>
      <c r="R329">
        <v>0</v>
      </c>
      <c r="S329" s="1">
        <v>3725.12</v>
      </c>
      <c r="T329" s="1">
        <v>3728.21</v>
      </c>
      <c r="U329" s="1">
        <v>3728.21</v>
      </c>
      <c r="V329" s="1">
        <v>3728.21</v>
      </c>
    </row>
    <row r="330" spans="2:22" hidden="1" x14ac:dyDescent="0.25">
      <c r="B330" t="str">
        <f t="shared" si="16"/>
        <v>10010</v>
      </c>
      <c r="C330">
        <v>5</v>
      </c>
      <c r="D330">
        <v>2</v>
      </c>
      <c r="E330">
        <v>1</v>
      </c>
      <c r="F330">
        <v>3</v>
      </c>
      <c r="G330">
        <v>1</v>
      </c>
      <c r="H330">
        <v>1</v>
      </c>
      <c r="I330">
        <v>2</v>
      </c>
      <c r="J330">
        <v>59003</v>
      </c>
      <c r="K330">
        <v>0</v>
      </c>
      <c r="L330" t="s">
        <v>344</v>
      </c>
      <c r="M330">
        <v>0</v>
      </c>
      <c r="N330" s="1">
        <v>5500</v>
      </c>
      <c r="O330">
        <v>0</v>
      </c>
      <c r="P330" s="1">
        <v>5500</v>
      </c>
      <c r="Q330" s="1">
        <v>4597.55</v>
      </c>
      <c r="R330">
        <v>902.45</v>
      </c>
      <c r="S330">
        <v>0</v>
      </c>
      <c r="T330">
        <v>0</v>
      </c>
      <c r="U330">
        <v>0</v>
      </c>
      <c r="V330">
        <v>0</v>
      </c>
    </row>
    <row r="331" spans="2:22" hidden="1" x14ac:dyDescent="0.25">
      <c r="B331" t="str">
        <f t="shared" si="16"/>
        <v>10010</v>
      </c>
      <c r="C331">
        <v>6</v>
      </c>
      <c r="D331">
        <v>1</v>
      </c>
      <c r="E331">
        <v>1</v>
      </c>
      <c r="F331">
        <v>4</v>
      </c>
      <c r="G331">
        <v>4</v>
      </c>
      <c r="H331">
        <v>1</v>
      </c>
      <c r="I331">
        <v>1</v>
      </c>
      <c r="J331">
        <v>67004</v>
      </c>
      <c r="K331">
        <v>0</v>
      </c>
      <c r="L331" t="s">
        <v>345</v>
      </c>
      <c r="M331">
        <v>0</v>
      </c>
      <c r="N331" s="1">
        <v>20000</v>
      </c>
      <c r="O331">
        <v>0</v>
      </c>
      <c r="P331" s="1">
        <v>20000</v>
      </c>
      <c r="Q331" s="1">
        <v>17569.14</v>
      </c>
      <c r="R331" s="1">
        <v>2430.86</v>
      </c>
      <c r="S331">
        <v>0</v>
      </c>
      <c r="T331" s="1">
        <v>1924.64</v>
      </c>
      <c r="U331" s="1">
        <v>1000</v>
      </c>
      <c r="V331" s="1">
        <v>1000</v>
      </c>
    </row>
    <row r="332" spans="2:22" hidden="1" x14ac:dyDescent="0.25">
      <c r="B332" t="str">
        <f t="shared" si="16"/>
        <v>10010</v>
      </c>
      <c r="C332">
        <v>12</v>
      </c>
      <c r="D332">
        <v>1</v>
      </c>
      <c r="E332">
        <v>1</v>
      </c>
      <c r="F332">
        <v>3</v>
      </c>
      <c r="G332">
        <v>1</v>
      </c>
      <c r="H332">
        <v>2</v>
      </c>
      <c r="I332">
        <v>999</v>
      </c>
      <c r="J332">
        <v>97001</v>
      </c>
      <c r="K332">
        <v>0</v>
      </c>
      <c r="L332" t="s">
        <v>346</v>
      </c>
      <c r="M332" s="1">
        <v>8270</v>
      </c>
      <c r="N332" s="1">
        <v>4730</v>
      </c>
      <c r="O332">
        <v>0</v>
      </c>
      <c r="P332" s="1">
        <v>13000</v>
      </c>
      <c r="Q332" s="1">
        <v>13000</v>
      </c>
      <c r="R332">
        <v>0</v>
      </c>
      <c r="S332" s="1">
        <v>13000</v>
      </c>
      <c r="T332" s="1">
        <v>4700</v>
      </c>
      <c r="U332" s="1">
        <v>4700</v>
      </c>
      <c r="V332" s="1">
        <v>4700</v>
      </c>
    </row>
    <row r="333" spans="2:22" hidden="1" x14ac:dyDescent="0.25">
      <c r="B333" t="str">
        <f t="shared" si="16"/>
        <v>10010</v>
      </c>
      <c r="C333">
        <v>12</v>
      </c>
      <c r="D333">
        <v>1</v>
      </c>
      <c r="E333">
        <v>1</v>
      </c>
      <c r="F333">
        <v>3</v>
      </c>
      <c r="G333">
        <v>2</v>
      </c>
      <c r="H333">
        <v>16</v>
      </c>
      <c r="I333">
        <v>999</v>
      </c>
      <c r="J333">
        <v>98002</v>
      </c>
      <c r="K333">
        <v>0</v>
      </c>
      <c r="L333" t="s">
        <v>347</v>
      </c>
      <c r="M333" s="1">
        <v>60000</v>
      </c>
      <c r="N333" s="1">
        <v>-15827.93</v>
      </c>
      <c r="O333">
        <v>0</v>
      </c>
      <c r="P333" s="1">
        <v>44172.07</v>
      </c>
      <c r="Q333" s="1">
        <v>43404</v>
      </c>
      <c r="R333">
        <v>768.07</v>
      </c>
      <c r="S333" s="1">
        <v>30779.91</v>
      </c>
      <c r="T333" s="1">
        <v>16235.9</v>
      </c>
      <c r="U333" s="1">
        <v>16235.9</v>
      </c>
      <c r="V333" s="1">
        <v>10835.9</v>
      </c>
    </row>
    <row r="334" spans="2:22" hidden="1" x14ac:dyDescent="0.25">
      <c r="B334" t="str">
        <f t="shared" si="16"/>
        <v>10010</v>
      </c>
      <c r="C334">
        <v>12</v>
      </c>
      <c r="D334">
        <v>1</v>
      </c>
      <c r="E334">
        <v>1</v>
      </c>
      <c r="F334">
        <v>3</v>
      </c>
      <c r="G334">
        <v>2</v>
      </c>
      <c r="H334">
        <v>16</v>
      </c>
      <c r="I334">
        <v>999</v>
      </c>
      <c r="J334">
        <v>98007</v>
      </c>
      <c r="K334">
        <v>0</v>
      </c>
      <c r="L334" t="s">
        <v>348</v>
      </c>
      <c r="M334">
        <v>500</v>
      </c>
      <c r="N334">
        <v>-500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</row>
    <row r="335" spans="2:22" hidden="1" x14ac:dyDescent="0.25">
      <c r="B335" t="str">
        <f t="shared" si="16"/>
        <v>10010</v>
      </c>
      <c r="C335">
        <v>12</v>
      </c>
      <c r="D335">
        <v>7</v>
      </c>
      <c r="E335">
        <v>1</v>
      </c>
      <c r="F335">
        <v>4</v>
      </c>
      <c r="G335">
        <v>3</v>
      </c>
      <c r="H335">
        <v>99</v>
      </c>
      <c r="I335">
        <v>999</v>
      </c>
      <c r="J335">
        <v>98701</v>
      </c>
      <c r="K335">
        <v>0</v>
      </c>
      <c r="L335" t="s">
        <v>349</v>
      </c>
      <c r="M335" s="1">
        <v>6000</v>
      </c>
      <c r="N335" s="1">
        <v>-3600</v>
      </c>
      <c r="O335">
        <v>0</v>
      </c>
      <c r="P335" s="1">
        <v>2400</v>
      </c>
      <c r="Q335" s="1">
        <v>2400</v>
      </c>
      <c r="R335">
        <v>0</v>
      </c>
      <c r="S335" s="1">
        <v>2400</v>
      </c>
      <c r="T335">
        <v>0</v>
      </c>
      <c r="U335">
        <v>0</v>
      </c>
      <c r="V335">
        <v>0</v>
      </c>
    </row>
    <row r="336" spans="2:22" hidden="1" x14ac:dyDescent="0.25">
      <c r="B336" t="str">
        <f t="shared" si="16"/>
        <v>10010</v>
      </c>
      <c r="C336">
        <v>12</v>
      </c>
      <c r="D336">
        <v>7</v>
      </c>
      <c r="E336">
        <v>1</v>
      </c>
      <c r="F336">
        <v>3</v>
      </c>
      <c r="G336">
        <v>2</v>
      </c>
      <c r="H336">
        <v>99</v>
      </c>
      <c r="I336">
        <v>999</v>
      </c>
      <c r="J336">
        <v>98702</v>
      </c>
      <c r="K336">
        <v>0</v>
      </c>
      <c r="L336" t="s">
        <v>350</v>
      </c>
      <c r="M336">
        <v>0</v>
      </c>
      <c r="N336" s="1">
        <v>3600</v>
      </c>
      <c r="O336">
        <v>0</v>
      </c>
      <c r="P336" s="1">
        <v>3600</v>
      </c>
      <c r="Q336" s="1">
        <v>3394.06</v>
      </c>
      <c r="R336">
        <v>205.94</v>
      </c>
      <c r="S336">
        <v>0</v>
      </c>
      <c r="T336">
        <v>0</v>
      </c>
      <c r="U336">
        <v>0</v>
      </c>
      <c r="V336">
        <v>0</v>
      </c>
    </row>
    <row r="337" spans="2:22" hidden="1" x14ac:dyDescent="0.25">
      <c r="B337" t="str">
        <f t="shared" si="16"/>
        <v>10010</v>
      </c>
      <c r="C337">
        <v>12</v>
      </c>
      <c r="D337">
        <v>1</v>
      </c>
      <c r="E337">
        <v>1</v>
      </c>
      <c r="F337">
        <v>4</v>
      </c>
      <c r="G337">
        <v>3</v>
      </c>
      <c r="H337">
        <v>99</v>
      </c>
      <c r="I337">
        <v>999</v>
      </c>
      <c r="J337">
        <v>99003</v>
      </c>
      <c r="K337">
        <v>0</v>
      </c>
      <c r="L337" t="s">
        <v>351</v>
      </c>
      <c r="M337" s="1">
        <v>35000</v>
      </c>
      <c r="N337" s="1">
        <v>7641.85</v>
      </c>
      <c r="O337">
        <v>0</v>
      </c>
      <c r="P337" s="1">
        <v>42641.85</v>
      </c>
      <c r="Q337" s="1">
        <v>30152.69</v>
      </c>
      <c r="R337" s="1">
        <v>12489.16</v>
      </c>
      <c r="S337" s="1">
        <v>29265.64</v>
      </c>
      <c r="T337">
        <v>0</v>
      </c>
      <c r="U337">
        <v>0</v>
      </c>
      <c r="V337">
        <v>0</v>
      </c>
    </row>
    <row r="338" spans="2:22" hidden="1" x14ac:dyDescent="0.25">
      <c r="B338" t="str">
        <f t="shared" si="16"/>
        <v>10010</v>
      </c>
      <c r="C338">
        <v>12</v>
      </c>
      <c r="D338">
        <v>1</v>
      </c>
      <c r="E338">
        <v>1</v>
      </c>
      <c r="F338">
        <v>4</v>
      </c>
      <c r="G338">
        <v>2</v>
      </c>
      <c r="H338">
        <v>5</v>
      </c>
      <c r="I338">
        <v>999</v>
      </c>
      <c r="J338">
        <v>99007</v>
      </c>
      <c r="K338">
        <v>0</v>
      </c>
      <c r="L338" t="s">
        <v>352</v>
      </c>
      <c r="M338" s="1">
        <v>10000</v>
      </c>
      <c r="N338">
        <v>0</v>
      </c>
      <c r="O338">
        <v>0</v>
      </c>
      <c r="P338" s="1">
        <v>10000</v>
      </c>
      <c r="Q338">
        <v>0</v>
      </c>
      <c r="R338" s="1">
        <v>10000</v>
      </c>
      <c r="S338">
        <v>0</v>
      </c>
      <c r="T338">
        <v>0</v>
      </c>
      <c r="U338">
        <v>0</v>
      </c>
      <c r="V338">
        <v>0</v>
      </c>
    </row>
    <row r="339" spans="2:22" hidden="1" x14ac:dyDescent="0.25">
      <c r="B339" t="str">
        <f t="shared" si="16"/>
        <v>10010</v>
      </c>
      <c r="C339">
        <v>12</v>
      </c>
      <c r="D339">
        <v>5</v>
      </c>
      <c r="E339">
        <v>1</v>
      </c>
      <c r="F339">
        <v>4</v>
      </c>
      <c r="G339">
        <v>2</v>
      </c>
      <c r="H339">
        <v>2</v>
      </c>
      <c r="I339">
        <v>999</v>
      </c>
      <c r="J339">
        <v>99008</v>
      </c>
      <c r="K339">
        <v>0</v>
      </c>
      <c r="L339" t="s">
        <v>353</v>
      </c>
      <c r="M339" s="1">
        <v>5000</v>
      </c>
      <c r="N339">
        <v>0</v>
      </c>
      <c r="O339">
        <v>0</v>
      </c>
      <c r="P339" s="1">
        <v>5000</v>
      </c>
      <c r="Q339" s="1">
        <v>5000</v>
      </c>
      <c r="R339">
        <v>0</v>
      </c>
      <c r="S339" s="1">
        <v>5000</v>
      </c>
      <c r="T339">
        <v>0</v>
      </c>
      <c r="U339">
        <v>0</v>
      </c>
      <c r="V339">
        <v>0</v>
      </c>
    </row>
    <row r="340" spans="2:22" hidden="1" x14ac:dyDescent="0.25">
      <c r="B340" t="str">
        <f t="shared" si="16"/>
        <v>10010</v>
      </c>
      <c r="C340">
        <v>12</v>
      </c>
      <c r="D340">
        <v>5</v>
      </c>
      <c r="E340">
        <v>1</v>
      </c>
      <c r="F340">
        <v>4</v>
      </c>
      <c r="G340">
        <v>2</v>
      </c>
      <c r="H340">
        <v>2</v>
      </c>
      <c r="I340">
        <v>999</v>
      </c>
      <c r="J340">
        <v>99009</v>
      </c>
      <c r="K340">
        <v>0</v>
      </c>
      <c r="L340" t="s">
        <v>354</v>
      </c>
      <c r="M340" s="1">
        <v>10000</v>
      </c>
      <c r="N340">
        <v>0</v>
      </c>
      <c r="O340">
        <v>0</v>
      </c>
      <c r="P340" s="1">
        <v>10000</v>
      </c>
      <c r="Q340">
        <v>0</v>
      </c>
      <c r="R340" s="1">
        <v>10000</v>
      </c>
      <c r="S340">
        <v>0</v>
      </c>
      <c r="T340">
        <v>0</v>
      </c>
      <c r="U340">
        <v>0</v>
      </c>
      <c r="V340">
        <v>0</v>
      </c>
    </row>
    <row r="341" spans="2:22" hidden="1" x14ac:dyDescent="0.25">
      <c r="B341" t="str">
        <f t="shared" si="16"/>
        <v>10010</v>
      </c>
      <c r="C341">
        <v>12</v>
      </c>
      <c r="D341">
        <v>3</v>
      </c>
      <c r="E341">
        <v>1</v>
      </c>
      <c r="F341">
        <v>3</v>
      </c>
      <c r="G341">
        <v>2</v>
      </c>
      <c r="H341">
        <v>18</v>
      </c>
      <c r="I341">
        <v>9</v>
      </c>
      <c r="J341">
        <v>102001</v>
      </c>
      <c r="K341">
        <v>0</v>
      </c>
      <c r="L341" t="s">
        <v>355</v>
      </c>
      <c r="M341" s="1">
        <v>60000</v>
      </c>
      <c r="N341" s="1">
        <v>18440</v>
      </c>
      <c r="O341">
        <v>0</v>
      </c>
      <c r="P341" s="1">
        <v>78440</v>
      </c>
      <c r="Q341" s="1">
        <v>72444.47</v>
      </c>
      <c r="R341" s="1">
        <v>5995.53</v>
      </c>
      <c r="S341" s="1">
        <v>64262.79</v>
      </c>
      <c r="T341" s="1">
        <v>3801.08</v>
      </c>
      <c r="U341" s="1">
        <v>3801.08</v>
      </c>
      <c r="V341" s="1">
        <v>3801.08</v>
      </c>
    </row>
    <row r="342" spans="2:22" hidden="1" x14ac:dyDescent="0.25">
      <c r="B342" t="str">
        <f t="shared" si="16"/>
        <v>10010</v>
      </c>
      <c r="C342">
        <v>12</v>
      </c>
      <c r="D342">
        <v>2</v>
      </c>
      <c r="E342">
        <v>1</v>
      </c>
      <c r="F342">
        <v>3</v>
      </c>
      <c r="G342">
        <v>2</v>
      </c>
      <c r="H342">
        <v>18</v>
      </c>
      <c r="I342">
        <v>6</v>
      </c>
      <c r="J342">
        <v>102002</v>
      </c>
      <c r="K342">
        <v>0</v>
      </c>
      <c r="L342" t="s">
        <v>356</v>
      </c>
      <c r="M342" s="1">
        <v>8000</v>
      </c>
      <c r="N342" s="1">
        <v>-2732</v>
      </c>
      <c r="O342">
        <v>0</v>
      </c>
      <c r="P342" s="1">
        <v>5268</v>
      </c>
      <c r="Q342" s="1">
        <v>1512</v>
      </c>
      <c r="R342" s="1">
        <v>3756</v>
      </c>
      <c r="S342" s="1">
        <v>1512</v>
      </c>
      <c r="T342" s="1">
        <v>2932.08</v>
      </c>
      <c r="U342" s="1">
        <v>2932.08</v>
      </c>
      <c r="V342" s="1">
        <v>2932.08</v>
      </c>
    </row>
    <row r="343" spans="2:22" hidden="1" x14ac:dyDescent="0.25">
      <c r="B343" t="str">
        <f t="shared" si="16"/>
        <v>10010</v>
      </c>
      <c r="C343">
        <v>12</v>
      </c>
      <c r="D343">
        <v>1</v>
      </c>
      <c r="E343">
        <v>1</v>
      </c>
      <c r="F343">
        <v>4</v>
      </c>
      <c r="G343">
        <v>1</v>
      </c>
      <c r="H343">
        <v>2</v>
      </c>
      <c r="I343">
        <v>3</v>
      </c>
      <c r="J343">
        <v>102003</v>
      </c>
      <c r="K343">
        <v>0</v>
      </c>
      <c r="L343" t="s">
        <v>357</v>
      </c>
      <c r="M343" s="1">
        <v>6000</v>
      </c>
      <c r="N343" s="1">
        <v>-3821.88</v>
      </c>
      <c r="O343">
        <v>0</v>
      </c>
      <c r="P343" s="1">
        <v>2178.12</v>
      </c>
      <c r="Q343" s="1">
        <v>2178.12</v>
      </c>
      <c r="R343">
        <v>0</v>
      </c>
      <c r="S343">
        <v>0</v>
      </c>
      <c r="T343" s="1">
        <v>3710</v>
      </c>
      <c r="U343" s="1">
        <v>3710</v>
      </c>
      <c r="V343" s="1">
        <v>3710</v>
      </c>
    </row>
    <row r="344" spans="2:22" hidden="1" x14ac:dyDescent="0.25">
      <c r="B344" t="str">
        <f t="shared" si="16"/>
        <v>10010</v>
      </c>
      <c r="C344">
        <v>12</v>
      </c>
      <c r="D344">
        <v>5</v>
      </c>
      <c r="E344">
        <v>1</v>
      </c>
      <c r="F344">
        <v>3</v>
      </c>
      <c r="G344">
        <v>1</v>
      </c>
      <c r="H344">
        <v>2</v>
      </c>
      <c r="I344">
        <v>11</v>
      </c>
      <c r="J344">
        <v>104950</v>
      </c>
      <c r="K344">
        <v>0</v>
      </c>
      <c r="L344" t="s">
        <v>358</v>
      </c>
      <c r="M344">
        <v>0</v>
      </c>
      <c r="N344" s="1">
        <v>167221.18</v>
      </c>
      <c r="O344">
        <v>0</v>
      </c>
      <c r="P344" s="1">
        <v>167221.18</v>
      </c>
      <c r="Q344" s="1">
        <v>111779.95</v>
      </c>
      <c r="R344" s="1">
        <v>55441.23</v>
      </c>
      <c r="S344" s="1">
        <v>94590.75</v>
      </c>
      <c r="T344">
        <v>594</v>
      </c>
      <c r="U344">
        <v>594</v>
      </c>
      <c r="V344">
        <v>594</v>
      </c>
    </row>
    <row r="345" spans="2:22" hidden="1" x14ac:dyDescent="0.25">
      <c r="B345" t="str">
        <f t="shared" si="16"/>
        <v>10010</v>
      </c>
      <c r="C345">
        <v>12</v>
      </c>
      <c r="D345">
        <v>5</v>
      </c>
      <c r="E345">
        <v>1</v>
      </c>
      <c r="F345">
        <v>3</v>
      </c>
      <c r="G345">
        <v>1</v>
      </c>
      <c r="H345">
        <v>2</v>
      </c>
      <c r="I345">
        <v>999</v>
      </c>
      <c r="J345">
        <v>105002</v>
      </c>
      <c r="K345">
        <v>0</v>
      </c>
      <c r="L345" t="s">
        <v>359</v>
      </c>
      <c r="M345" s="1">
        <v>1500</v>
      </c>
      <c r="N345">
        <v>0</v>
      </c>
      <c r="O345">
        <v>0</v>
      </c>
      <c r="P345" s="1">
        <v>1500</v>
      </c>
      <c r="Q345" s="1">
        <v>1399.97</v>
      </c>
      <c r="R345">
        <v>100.03</v>
      </c>
      <c r="S345" s="1">
        <v>1121.74</v>
      </c>
      <c r="T345">
        <v>372.04</v>
      </c>
      <c r="U345">
        <v>372.04</v>
      </c>
      <c r="V345">
        <v>372.04</v>
      </c>
    </row>
    <row r="346" spans="2:22" hidden="1" x14ac:dyDescent="0.25">
      <c r="B346" t="str">
        <f t="shared" si="16"/>
        <v>10010</v>
      </c>
      <c r="C346">
        <v>12</v>
      </c>
      <c r="D346">
        <v>4</v>
      </c>
      <c r="E346">
        <v>1</v>
      </c>
      <c r="F346">
        <v>3</v>
      </c>
      <c r="G346">
        <v>2</v>
      </c>
      <c r="H346">
        <v>99</v>
      </c>
      <c r="I346">
        <v>999</v>
      </c>
      <c r="J346">
        <v>105903</v>
      </c>
      <c r="K346">
        <v>0</v>
      </c>
      <c r="L346" t="s">
        <v>360</v>
      </c>
      <c r="M346" s="1">
        <v>1500</v>
      </c>
      <c r="N346">
        <v>0</v>
      </c>
      <c r="O346">
        <v>0</v>
      </c>
      <c r="P346" s="1">
        <v>1500</v>
      </c>
      <c r="Q346" s="1">
        <v>1500</v>
      </c>
      <c r="R346">
        <v>0</v>
      </c>
      <c r="S346" s="1">
        <v>1500</v>
      </c>
      <c r="T346">
        <v>377.96</v>
      </c>
      <c r="U346">
        <v>377.96</v>
      </c>
      <c r="V346">
        <v>377.96</v>
      </c>
    </row>
    <row r="347" spans="2:22" hidden="1" x14ac:dyDescent="0.25">
      <c r="B347" t="str">
        <f t="shared" si="16"/>
        <v>10010</v>
      </c>
      <c r="C347">
        <v>12</v>
      </c>
      <c r="D347">
        <v>4</v>
      </c>
      <c r="E347">
        <v>1</v>
      </c>
      <c r="F347">
        <v>4</v>
      </c>
      <c r="G347">
        <v>2</v>
      </c>
      <c r="H347">
        <v>2</v>
      </c>
      <c r="I347">
        <v>999</v>
      </c>
      <c r="J347">
        <v>105904</v>
      </c>
      <c r="K347">
        <v>0</v>
      </c>
      <c r="L347" t="s">
        <v>361</v>
      </c>
      <c r="M347" s="1">
        <v>30000</v>
      </c>
      <c r="N347">
        <v>0</v>
      </c>
      <c r="O347">
        <v>0</v>
      </c>
      <c r="P347" s="1">
        <v>30000</v>
      </c>
      <c r="Q347" s="1">
        <v>21475.39</v>
      </c>
      <c r="R347" s="1">
        <v>8524.61</v>
      </c>
      <c r="S347" s="1">
        <v>21475.39</v>
      </c>
      <c r="T347" s="1">
        <v>14860.06</v>
      </c>
      <c r="U347" s="1">
        <v>14860.06</v>
      </c>
      <c r="V347" s="1">
        <v>14860.06</v>
      </c>
    </row>
    <row r="348" spans="2:22" hidden="1" x14ac:dyDescent="0.25">
      <c r="B348" t="str">
        <f t="shared" si="16"/>
        <v>10010</v>
      </c>
      <c r="C348">
        <v>12</v>
      </c>
      <c r="D348">
        <v>4</v>
      </c>
      <c r="E348">
        <v>1</v>
      </c>
      <c r="F348">
        <v>4</v>
      </c>
      <c r="G348">
        <v>2</v>
      </c>
      <c r="H348">
        <v>2</v>
      </c>
      <c r="I348">
        <v>999</v>
      </c>
      <c r="J348">
        <v>105905</v>
      </c>
      <c r="K348">
        <v>0</v>
      </c>
      <c r="L348" t="s">
        <v>362</v>
      </c>
      <c r="M348" s="1">
        <v>56245.89</v>
      </c>
      <c r="N348">
        <v>0</v>
      </c>
      <c r="O348">
        <v>0</v>
      </c>
      <c r="P348" s="1">
        <v>56245.89</v>
      </c>
      <c r="Q348" s="1">
        <v>47878.19</v>
      </c>
      <c r="R348" s="1">
        <v>8367.7000000000007</v>
      </c>
      <c r="S348" s="1">
        <v>36943.89</v>
      </c>
      <c r="T348" s="1">
        <v>2400</v>
      </c>
      <c r="U348" s="1">
        <v>2400</v>
      </c>
      <c r="V348" s="1">
        <v>2400</v>
      </c>
    </row>
    <row r="349" spans="2:22" hidden="1" x14ac:dyDescent="0.25">
      <c r="B349" t="str">
        <f t="shared" ref="B349:B379" si="17">"10010"</f>
        <v>10010</v>
      </c>
      <c r="C349">
        <v>12</v>
      </c>
      <c r="D349">
        <v>5</v>
      </c>
      <c r="E349">
        <v>1</v>
      </c>
      <c r="F349">
        <v>4</v>
      </c>
      <c r="G349">
        <v>2</v>
      </c>
      <c r="H349">
        <v>2</v>
      </c>
      <c r="I349">
        <v>999</v>
      </c>
      <c r="J349">
        <v>105906</v>
      </c>
      <c r="K349">
        <v>0</v>
      </c>
      <c r="L349" t="s">
        <v>363</v>
      </c>
      <c r="M349" s="1">
        <v>30000</v>
      </c>
      <c r="N349">
        <v>0</v>
      </c>
      <c r="O349">
        <v>0</v>
      </c>
      <c r="P349" s="1">
        <v>30000</v>
      </c>
      <c r="Q349">
        <v>0</v>
      </c>
      <c r="R349" s="1">
        <v>30000</v>
      </c>
      <c r="S349">
        <v>0</v>
      </c>
      <c r="T349" s="1">
        <v>6557.48</v>
      </c>
      <c r="U349" s="1">
        <v>6557.48</v>
      </c>
      <c r="V349" s="1">
        <v>6557.48</v>
      </c>
    </row>
    <row r="350" spans="2:22" hidden="1" x14ac:dyDescent="0.25">
      <c r="B350" t="str">
        <f t="shared" si="17"/>
        <v>10010</v>
      </c>
      <c r="C350">
        <v>12</v>
      </c>
      <c r="D350">
        <v>5</v>
      </c>
      <c r="E350">
        <v>1</v>
      </c>
      <c r="F350">
        <v>4</v>
      </c>
      <c r="G350">
        <v>1</v>
      </c>
      <c r="H350">
        <v>2</v>
      </c>
      <c r="I350">
        <v>1</v>
      </c>
      <c r="J350">
        <v>105907</v>
      </c>
      <c r="K350">
        <v>0</v>
      </c>
      <c r="L350" t="s">
        <v>364</v>
      </c>
      <c r="M350" s="1">
        <v>50000</v>
      </c>
      <c r="N350">
        <v>0</v>
      </c>
      <c r="O350">
        <v>0</v>
      </c>
      <c r="P350" s="1">
        <v>50000</v>
      </c>
      <c r="Q350" s="1">
        <v>42472.04</v>
      </c>
      <c r="R350" s="1">
        <v>7527.96</v>
      </c>
      <c r="S350">
        <v>0</v>
      </c>
      <c r="T350" s="1">
        <v>28725.27</v>
      </c>
      <c r="U350" s="1">
        <v>28725.27</v>
      </c>
      <c r="V350" s="1">
        <v>28725.27</v>
      </c>
    </row>
    <row r="351" spans="2:22" hidden="1" x14ac:dyDescent="0.25">
      <c r="B351" t="str">
        <f t="shared" si="17"/>
        <v>10010</v>
      </c>
      <c r="C351">
        <v>12</v>
      </c>
      <c r="D351">
        <v>5</v>
      </c>
      <c r="E351">
        <v>1</v>
      </c>
      <c r="F351">
        <v>4</v>
      </c>
      <c r="G351">
        <v>2</v>
      </c>
      <c r="H351">
        <v>2</v>
      </c>
      <c r="I351">
        <v>999</v>
      </c>
      <c r="J351">
        <v>105908</v>
      </c>
      <c r="K351">
        <v>0</v>
      </c>
      <c r="L351" t="s">
        <v>365</v>
      </c>
      <c r="M351">
        <v>0</v>
      </c>
      <c r="N351" s="1">
        <v>100000</v>
      </c>
      <c r="O351">
        <v>0</v>
      </c>
      <c r="P351" s="1">
        <v>100000</v>
      </c>
      <c r="Q351" s="1">
        <v>31743.9</v>
      </c>
      <c r="R351" s="1">
        <v>68256.100000000006</v>
      </c>
      <c r="S351">
        <v>0</v>
      </c>
      <c r="T351">
        <v>0</v>
      </c>
      <c r="U351">
        <v>0</v>
      </c>
      <c r="V351">
        <v>0</v>
      </c>
    </row>
    <row r="352" spans="2:22" hidden="1" x14ac:dyDescent="0.25">
      <c r="B352" t="str">
        <f t="shared" si="17"/>
        <v>10010</v>
      </c>
      <c r="C352">
        <v>12</v>
      </c>
      <c r="D352">
        <v>1</v>
      </c>
      <c r="E352">
        <v>1</v>
      </c>
      <c r="F352">
        <v>4</v>
      </c>
      <c r="G352">
        <v>2</v>
      </c>
      <c r="H352">
        <v>2</v>
      </c>
      <c r="I352">
        <v>999</v>
      </c>
      <c r="J352">
        <v>105909</v>
      </c>
      <c r="K352">
        <v>0</v>
      </c>
      <c r="L352" t="s">
        <v>366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 s="1">
        <v>24275.82</v>
      </c>
      <c r="U352" s="1">
        <v>24275.82</v>
      </c>
      <c r="V352" s="1">
        <v>24275.82</v>
      </c>
    </row>
    <row r="353" spans="2:22" hidden="1" x14ac:dyDescent="0.25">
      <c r="B353" t="str">
        <f t="shared" si="17"/>
        <v>10010</v>
      </c>
      <c r="C353">
        <v>12</v>
      </c>
      <c r="D353">
        <v>3</v>
      </c>
      <c r="E353">
        <v>1</v>
      </c>
      <c r="F353">
        <v>3</v>
      </c>
      <c r="G353">
        <v>2</v>
      </c>
      <c r="H353">
        <v>15</v>
      </c>
      <c r="I353">
        <v>9</v>
      </c>
      <c r="J353">
        <v>106001</v>
      </c>
      <c r="K353">
        <v>0</v>
      </c>
      <c r="L353" t="s">
        <v>367</v>
      </c>
      <c r="M353" s="1">
        <v>155000</v>
      </c>
      <c r="N353" s="1">
        <v>-11571.32</v>
      </c>
      <c r="O353">
        <v>0</v>
      </c>
      <c r="P353" s="1">
        <v>143428.68</v>
      </c>
      <c r="Q353" s="1">
        <v>116027.63</v>
      </c>
      <c r="R353" s="1">
        <v>27401.05</v>
      </c>
      <c r="S353" s="1">
        <v>96873.27</v>
      </c>
      <c r="T353" s="1">
        <v>22889.79</v>
      </c>
      <c r="U353" s="1">
        <v>22889.79</v>
      </c>
      <c r="V353" s="1">
        <v>22251.919999999998</v>
      </c>
    </row>
    <row r="354" spans="2:22" hidden="1" x14ac:dyDescent="0.25">
      <c r="B354" t="str">
        <f t="shared" si="17"/>
        <v>10010</v>
      </c>
      <c r="C354">
        <v>12</v>
      </c>
      <c r="D354">
        <v>3</v>
      </c>
      <c r="E354">
        <v>1</v>
      </c>
      <c r="F354">
        <v>3</v>
      </c>
      <c r="G354">
        <v>2</v>
      </c>
      <c r="H354">
        <v>99</v>
      </c>
      <c r="I354">
        <v>999</v>
      </c>
      <c r="J354">
        <v>106002</v>
      </c>
      <c r="K354">
        <v>0</v>
      </c>
      <c r="L354" t="s">
        <v>368</v>
      </c>
      <c r="M354">
        <v>200</v>
      </c>
      <c r="N354">
        <v>-200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</row>
    <row r="355" spans="2:22" hidden="1" x14ac:dyDescent="0.25">
      <c r="B355" t="str">
        <f t="shared" si="17"/>
        <v>10010</v>
      </c>
      <c r="C355">
        <v>12</v>
      </c>
      <c r="D355">
        <v>3</v>
      </c>
      <c r="E355">
        <v>1</v>
      </c>
      <c r="F355">
        <v>4</v>
      </c>
      <c r="G355">
        <v>2</v>
      </c>
      <c r="H355">
        <v>2</v>
      </c>
      <c r="I355">
        <v>999</v>
      </c>
      <c r="J355">
        <v>106004</v>
      </c>
      <c r="K355">
        <v>0</v>
      </c>
      <c r="L355" t="s">
        <v>369</v>
      </c>
      <c r="M355" s="1">
        <v>30000</v>
      </c>
      <c r="N355">
        <v>0</v>
      </c>
      <c r="O355">
        <v>0</v>
      </c>
      <c r="P355" s="1">
        <v>30000</v>
      </c>
      <c r="Q355" s="1">
        <v>19735.349999999999</v>
      </c>
      <c r="R355" s="1">
        <v>10264.65</v>
      </c>
      <c r="S355" s="1">
        <v>16462.38</v>
      </c>
      <c r="T355" s="1">
        <v>4279.4399999999996</v>
      </c>
      <c r="U355" s="1">
        <v>4279.4399999999996</v>
      </c>
      <c r="V355" s="1">
        <v>3683.38</v>
      </c>
    </row>
    <row r="356" spans="2:22" hidden="1" x14ac:dyDescent="0.25">
      <c r="B356" t="str">
        <f t="shared" si="17"/>
        <v>10010</v>
      </c>
      <c r="C356">
        <v>12</v>
      </c>
      <c r="D356">
        <v>2</v>
      </c>
      <c r="E356">
        <v>1</v>
      </c>
      <c r="F356">
        <v>3</v>
      </c>
      <c r="G356">
        <v>2</v>
      </c>
      <c r="H356">
        <v>99</v>
      </c>
      <c r="I356">
        <v>999</v>
      </c>
      <c r="J356">
        <v>106005</v>
      </c>
      <c r="K356">
        <v>0</v>
      </c>
      <c r="L356" t="s">
        <v>370</v>
      </c>
      <c r="M356" s="1">
        <v>5000</v>
      </c>
      <c r="N356">
        <v>500</v>
      </c>
      <c r="O356">
        <v>0</v>
      </c>
      <c r="P356" s="1">
        <v>5500</v>
      </c>
      <c r="Q356">
        <v>0</v>
      </c>
      <c r="R356" s="1">
        <v>5500</v>
      </c>
      <c r="S356">
        <v>0</v>
      </c>
      <c r="T356">
        <v>0</v>
      </c>
      <c r="U356">
        <v>0</v>
      </c>
      <c r="V356">
        <v>0</v>
      </c>
    </row>
    <row r="357" spans="2:22" hidden="1" x14ac:dyDescent="0.25">
      <c r="B357" t="str">
        <f t="shared" si="17"/>
        <v>10010</v>
      </c>
      <c r="C357">
        <v>12</v>
      </c>
      <c r="D357">
        <v>5</v>
      </c>
      <c r="E357">
        <v>1</v>
      </c>
      <c r="F357">
        <v>3</v>
      </c>
      <c r="G357">
        <v>2</v>
      </c>
      <c r="H357">
        <v>99</v>
      </c>
      <c r="I357">
        <v>999</v>
      </c>
      <c r="J357">
        <v>106007</v>
      </c>
      <c r="K357">
        <v>0</v>
      </c>
      <c r="L357" t="s">
        <v>371</v>
      </c>
      <c r="M357" s="1">
        <v>10000</v>
      </c>
      <c r="N357">
        <v>-415</v>
      </c>
      <c r="O357">
        <v>0</v>
      </c>
      <c r="P357" s="1">
        <v>9585</v>
      </c>
      <c r="Q357" s="1">
        <v>9300.7199999999993</v>
      </c>
      <c r="R357">
        <v>284.27999999999997</v>
      </c>
      <c r="S357" s="1">
        <v>9300.7199999999993</v>
      </c>
      <c r="T357">
        <v>0</v>
      </c>
      <c r="U357">
        <v>0</v>
      </c>
      <c r="V357">
        <v>0</v>
      </c>
    </row>
    <row r="358" spans="2:22" hidden="1" x14ac:dyDescent="0.25">
      <c r="B358" t="str">
        <f t="shared" si="17"/>
        <v>10010</v>
      </c>
      <c r="C358">
        <v>12</v>
      </c>
      <c r="D358">
        <v>4</v>
      </c>
      <c r="E358">
        <v>1</v>
      </c>
      <c r="F358">
        <v>4</v>
      </c>
      <c r="G358">
        <v>2</v>
      </c>
      <c r="H358">
        <v>2</v>
      </c>
      <c r="I358">
        <v>999</v>
      </c>
      <c r="J358">
        <v>106009</v>
      </c>
      <c r="K358">
        <v>0</v>
      </c>
      <c r="L358" t="s">
        <v>372</v>
      </c>
      <c r="M358" s="1">
        <v>2500</v>
      </c>
      <c r="N358">
        <v>0</v>
      </c>
      <c r="O358">
        <v>0</v>
      </c>
      <c r="P358" s="1">
        <v>2500</v>
      </c>
      <c r="Q358">
        <v>0</v>
      </c>
      <c r="R358" s="1">
        <v>2500</v>
      </c>
      <c r="S358">
        <v>0</v>
      </c>
      <c r="T358">
        <v>0</v>
      </c>
      <c r="U358">
        <v>0</v>
      </c>
      <c r="V358">
        <v>0</v>
      </c>
    </row>
    <row r="359" spans="2:22" hidden="1" x14ac:dyDescent="0.25">
      <c r="B359" t="str">
        <f t="shared" si="17"/>
        <v>10010</v>
      </c>
      <c r="C359">
        <v>12</v>
      </c>
      <c r="D359">
        <v>3</v>
      </c>
      <c r="E359">
        <v>1</v>
      </c>
      <c r="F359">
        <v>3</v>
      </c>
      <c r="G359">
        <v>2</v>
      </c>
      <c r="H359">
        <v>15</v>
      </c>
      <c r="I359">
        <v>9</v>
      </c>
      <c r="J359">
        <v>106014</v>
      </c>
      <c r="K359">
        <v>0</v>
      </c>
      <c r="L359" t="s">
        <v>373</v>
      </c>
      <c r="M359">
        <v>0</v>
      </c>
      <c r="N359" s="1">
        <v>13074</v>
      </c>
      <c r="O359">
        <v>0</v>
      </c>
      <c r="P359" s="1">
        <v>13074</v>
      </c>
      <c r="Q359">
        <v>945</v>
      </c>
      <c r="R359" s="1">
        <v>12129</v>
      </c>
      <c r="S359">
        <v>0</v>
      </c>
      <c r="T359">
        <v>0</v>
      </c>
      <c r="U359">
        <v>0</v>
      </c>
      <c r="V359">
        <v>0</v>
      </c>
    </row>
    <row r="360" spans="2:22" hidden="1" x14ac:dyDescent="0.25">
      <c r="B360" t="str">
        <f t="shared" si="17"/>
        <v>10010</v>
      </c>
      <c r="C360">
        <v>12</v>
      </c>
      <c r="D360">
        <v>5</v>
      </c>
      <c r="E360">
        <v>1</v>
      </c>
      <c r="F360">
        <v>3</v>
      </c>
      <c r="G360">
        <v>2</v>
      </c>
      <c r="H360">
        <v>11</v>
      </c>
      <c r="I360">
        <v>999</v>
      </c>
      <c r="J360">
        <v>106016</v>
      </c>
      <c r="K360">
        <v>0</v>
      </c>
      <c r="L360" t="s">
        <v>374</v>
      </c>
      <c r="M360">
        <v>800</v>
      </c>
      <c r="N360">
        <v>-800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</row>
    <row r="361" spans="2:22" hidden="1" x14ac:dyDescent="0.25">
      <c r="B361" t="str">
        <f t="shared" si="17"/>
        <v>10010</v>
      </c>
      <c r="C361">
        <v>12</v>
      </c>
      <c r="D361">
        <v>7</v>
      </c>
      <c r="E361">
        <v>1</v>
      </c>
      <c r="F361">
        <v>4</v>
      </c>
      <c r="G361">
        <v>1</v>
      </c>
      <c r="H361">
        <v>2</v>
      </c>
      <c r="I361">
        <v>20</v>
      </c>
      <c r="J361">
        <v>106017</v>
      </c>
      <c r="K361">
        <v>0</v>
      </c>
      <c r="L361" t="s">
        <v>375</v>
      </c>
      <c r="M361" s="1">
        <v>606350</v>
      </c>
      <c r="N361" s="1">
        <v>6200</v>
      </c>
      <c r="O361">
        <v>0</v>
      </c>
      <c r="P361" s="1">
        <v>612550</v>
      </c>
      <c r="Q361" s="1">
        <v>612539.73</v>
      </c>
      <c r="R361">
        <v>10.27</v>
      </c>
      <c r="S361" s="1">
        <v>409658.69</v>
      </c>
      <c r="T361" s="1">
        <v>149460.84</v>
      </c>
      <c r="U361" s="1">
        <v>149460.84</v>
      </c>
      <c r="V361" s="1">
        <v>149460.84</v>
      </c>
    </row>
    <row r="362" spans="2:22" hidden="1" x14ac:dyDescent="0.25">
      <c r="B362" t="str">
        <f t="shared" si="17"/>
        <v>10010</v>
      </c>
      <c r="C362">
        <v>12</v>
      </c>
      <c r="D362">
        <v>5</v>
      </c>
      <c r="E362">
        <v>1</v>
      </c>
      <c r="F362">
        <v>3</v>
      </c>
      <c r="G362">
        <v>2</v>
      </c>
      <c r="H362">
        <v>4</v>
      </c>
      <c r="I362">
        <v>4</v>
      </c>
      <c r="J362">
        <v>106101</v>
      </c>
      <c r="K362">
        <v>0</v>
      </c>
      <c r="L362" t="s">
        <v>376</v>
      </c>
      <c r="M362" s="1">
        <v>1000</v>
      </c>
      <c r="N362">
        <v>0</v>
      </c>
      <c r="O362">
        <v>0</v>
      </c>
      <c r="P362" s="1">
        <v>1000</v>
      </c>
      <c r="Q362">
        <v>702</v>
      </c>
      <c r="R362">
        <v>298</v>
      </c>
      <c r="S362">
        <v>702</v>
      </c>
      <c r="T362">
        <v>0</v>
      </c>
      <c r="U362">
        <v>0</v>
      </c>
      <c r="V362">
        <v>0</v>
      </c>
    </row>
    <row r="363" spans="2:22" hidden="1" x14ac:dyDescent="0.25">
      <c r="B363" t="str">
        <f t="shared" si="17"/>
        <v>10010</v>
      </c>
      <c r="C363">
        <v>12</v>
      </c>
      <c r="D363">
        <v>3</v>
      </c>
      <c r="E363">
        <v>1</v>
      </c>
      <c r="F363">
        <v>4</v>
      </c>
      <c r="G363">
        <v>2</v>
      </c>
      <c r="H363">
        <v>5</v>
      </c>
      <c r="I363">
        <v>999</v>
      </c>
      <c r="J363">
        <v>107005</v>
      </c>
      <c r="K363">
        <v>0</v>
      </c>
      <c r="L363" t="s">
        <v>377</v>
      </c>
      <c r="M363" s="1">
        <v>20000</v>
      </c>
      <c r="N363" s="1">
        <v>9600</v>
      </c>
      <c r="O363">
        <v>0</v>
      </c>
      <c r="P363" s="1">
        <v>29600</v>
      </c>
      <c r="Q363" s="1">
        <v>29598.07</v>
      </c>
      <c r="R363">
        <v>1.93</v>
      </c>
      <c r="S363" s="1">
        <v>21783.07</v>
      </c>
      <c r="T363" s="1">
        <v>6300</v>
      </c>
      <c r="U363" s="1">
        <v>6300</v>
      </c>
      <c r="V363" s="1">
        <v>6300</v>
      </c>
    </row>
    <row r="364" spans="2:22" hidden="1" x14ac:dyDescent="0.25">
      <c r="B364" t="str">
        <f t="shared" si="17"/>
        <v>10010</v>
      </c>
      <c r="C364">
        <v>12</v>
      </c>
      <c r="D364">
        <v>1</v>
      </c>
      <c r="E364">
        <v>1</v>
      </c>
      <c r="F364">
        <v>4</v>
      </c>
      <c r="G364">
        <v>2</v>
      </c>
      <c r="H364">
        <v>5</v>
      </c>
      <c r="I364">
        <v>999</v>
      </c>
      <c r="J364">
        <v>107009</v>
      </c>
      <c r="K364">
        <v>0</v>
      </c>
      <c r="L364" t="s">
        <v>378</v>
      </c>
      <c r="M364">
        <v>0</v>
      </c>
      <c r="N364" s="1">
        <v>166381.29</v>
      </c>
      <c r="O364">
        <v>0</v>
      </c>
      <c r="P364" s="1">
        <v>166381.29</v>
      </c>
      <c r="Q364" s="1">
        <v>104582.39</v>
      </c>
      <c r="R364" s="1">
        <v>61798.9</v>
      </c>
      <c r="S364">
        <v>0</v>
      </c>
      <c r="T364" s="1">
        <v>4668.01</v>
      </c>
      <c r="U364" s="1">
        <v>4668.01</v>
      </c>
      <c r="V364" s="1">
        <v>4668.01</v>
      </c>
    </row>
    <row r="365" spans="2:22" hidden="1" x14ac:dyDescent="0.25">
      <c r="B365" t="str">
        <f t="shared" si="17"/>
        <v>10010</v>
      </c>
      <c r="C365">
        <v>12</v>
      </c>
      <c r="D365">
        <v>2</v>
      </c>
      <c r="E365">
        <v>1</v>
      </c>
      <c r="F365">
        <v>4</v>
      </c>
      <c r="G365">
        <v>2</v>
      </c>
      <c r="H365">
        <v>5</v>
      </c>
      <c r="I365">
        <v>999</v>
      </c>
      <c r="J365">
        <v>107012</v>
      </c>
      <c r="K365">
        <v>0</v>
      </c>
      <c r="L365" t="s">
        <v>379</v>
      </c>
      <c r="M365" s="1">
        <v>40000</v>
      </c>
      <c r="N365" s="1">
        <v>3490.8</v>
      </c>
      <c r="O365">
        <v>0</v>
      </c>
      <c r="P365" s="1">
        <v>43490.8</v>
      </c>
      <c r="Q365" s="1">
        <v>4984.2</v>
      </c>
      <c r="R365" s="1">
        <v>38506.6</v>
      </c>
      <c r="S365" s="1">
        <v>4984.2</v>
      </c>
      <c r="T365" s="1">
        <v>13660</v>
      </c>
      <c r="U365" s="1">
        <v>13660</v>
      </c>
      <c r="V365" s="1">
        <v>13660</v>
      </c>
    </row>
    <row r="366" spans="2:22" hidden="1" x14ac:dyDescent="0.25">
      <c r="B366" t="str">
        <f t="shared" si="17"/>
        <v>10010</v>
      </c>
      <c r="C366">
        <v>12</v>
      </c>
      <c r="D366">
        <v>5</v>
      </c>
      <c r="E366">
        <v>1</v>
      </c>
      <c r="F366">
        <v>4</v>
      </c>
      <c r="G366">
        <v>2</v>
      </c>
      <c r="H366">
        <v>5</v>
      </c>
      <c r="I366">
        <v>999</v>
      </c>
      <c r="J366">
        <v>107013</v>
      </c>
      <c r="K366">
        <v>0</v>
      </c>
      <c r="L366" t="s">
        <v>380</v>
      </c>
      <c r="M366" s="1">
        <v>150000</v>
      </c>
      <c r="N366" s="1">
        <v>25000</v>
      </c>
      <c r="O366">
        <v>0</v>
      </c>
      <c r="P366" s="1">
        <v>175000</v>
      </c>
      <c r="Q366" s="1">
        <v>67419.59</v>
      </c>
      <c r="R366" s="1">
        <v>107580.41</v>
      </c>
      <c r="S366" s="1">
        <v>67419.59</v>
      </c>
      <c r="T366" s="1">
        <v>44563.49</v>
      </c>
      <c r="U366" s="1">
        <v>44563.49</v>
      </c>
      <c r="V366" s="1">
        <v>44563.49</v>
      </c>
    </row>
    <row r="367" spans="2:22" hidden="1" x14ac:dyDescent="0.25">
      <c r="B367" t="str">
        <f t="shared" si="17"/>
        <v>10010</v>
      </c>
      <c r="C367">
        <v>12</v>
      </c>
      <c r="D367">
        <v>7</v>
      </c>
      <c r="E367">
        <v>1</v>
      </c>
      <c r="F367">
        <v>4</v>
      </c>
      <c r="G367">
        <v>3</v>
      </c>
      <c r="H367">
        <v>99</v>
      </c>
      <c r="I367">
        <v>999</v>
      </c>
      <c r="J367">
        <v>107015</v>
      </c>
      <c r="K367">
        <v>0</v>
      </c>
      <c r="L367" t="s">
        <v>381</v>
      </c>
      <c r="M367" s="1">
        <v>30000</v>
      </c>
      <c r="N367">
        <v>0</v>
      </c>
      <c r="O367">
        <v>0</v>
      </c>
      <c r="P367" s="1">
        <v>30000</v>
      </c>
      <c r="Q367" s="1">
        <v>17819.09</v>
      </c>
      <c r="R367" s="1">
        <v>12180.91</v>
      </c>
      <c r="S367" s="1">
        <v>17819.09</v>
      </c>
      <c r="T367">
        <v>0</v>
      </c>
      <c r="U367">
        <v>0</v>
      </c>
      <c r="V367">
        <v>0</v>
      </c>
    </row>
    <row r="368" spans="2:22" hidden="1" x14ac:dyDescent="0.25">
      <c r="B368" t="str">
        <f t="shared" si="17"/>
        <v>10010</v>
      </c>
      <c r="C368">
        <v>12</v>
      </c>
      <c r="D368">
        <v>6</v>
      </c>
      <c r="E368">
        <v>1</v>
      </c>
      <c r="F368">
        <v>4</v>
      </c>
      <c r="G368">
        <v>2</v>
      </c>
      <c r="H368">
        <v>5</v>
      </c>
      <c r="I368">
        <v>999</v>
      </c>
      <c r="J368">
        <v>107021</v>
      </c>
      <c r="K368">
        <v>0</v>
      </c>
      <c r="L368" t="s">
        <v>382</v>
      </c>
      <c r="M368" s="1">
        <v>1500</v>
      </c>
      <c r="N368">
        <v>0</v>
      </c>
      <c r="O368">
        <v>0</v>
      </c>
      <c r="P368" s="1">
        <v>1500</v>
      </c>
      <c r="Q368">
        <v>995.41</v>
      </c>
      <c r="R368">
        <v>504.59</v>
      </c>
      <c r="S368">
        <v>995.41</v>
      </c>
      <c r="T368">
        <v>924.49</v>
      </c>
      <c r="U368">
        <v>924.49</v>
      </c>
      <c r="V368">
        <v>924.49</v>
      </c>
    </row>
    <row r="369" spans="1:22" hidden="1" x14ac:dyDescent="0.25">
      <c r="B369" t="str">
        <f t="shared" si="17"/>
        <v>10010</v>
      </c>
      <c r="C369">
        <v>12</v>
      </c>
      <c r="D369">
        <v>7</v>
      </c>
      <c r="E369">
        <v>1</v>
      </c>
      <c r="F369">
        <v>4</v>
      </c>
      <c r="G369">
        <v>4</v>
      </c>
      <c r="H369">
        <v>1</v>
      </c>
      <c r="I369">
        <v>1</v>
      </c>
      <c r="J369">
        <v>107022</v>
      </c>
      <c r="K369">
        <v>0</v>
      </c>
      <c r="L369" t="s">
        <v>383</v>
      </c>
      <c r="M369" s="1">
        <v>8000</v>
      </c>
      <c r="N369" s="1">
        <v>3000</v>
      </c>
      <c r="O369">
        <v>0</v>
      </c>
      <c r="P369" s="1">
        <v>11000</v>
      </c>
      <c r="Q369" s="1">
        <v>8805.5</v>
      </c>
      <c r="R369" s="1">
        <v>2194.5</v>
      </c>
      <c r="S369">
        <v>381.5</v>
      </c>
      <c r="T369" s="1">
        <v>5732.03</v>
      </c>
      <c r="U369" s="1">
        <v>5732.03</v>
      </c>
      <c r="V369" s="1">
        <v>5732.03</v>
      </c>
    </row>
    <row r="370" spans="1:22" hidden="1" x14ac:dyDescent="0.25">
      <c r="B370" t="str">
        <f t="shared" si="17"/>
        <v>10010</v>
      </c>
      <c r="C370">
        <v>12</v>
      </c>
      <c r="D370">
        <v>8</v>
      </c>
      <c r="E370">
        <v>1</v>
      </c>
      <c r="F370">
        <v>4</v>
      </c>
      <c r="G370">
        <v>4</v>
      </c>
      <c r="H370">
        <v>1</v>
      </c>
      <c r="I370">
        <v>1</v>
      </c>
      <c r="J370">
        <v>107026</v>
      </c>
      <c r="K370">
        <v>0</v>
      </c>
      <c r="L370" t="s">
        <v>384</v>
      </c>
      <c r="M370" s="1">
        <v>6000</v>
      </c>
      <c r="N370">
        <v>0</v>
      </c>
      <c r="O370">
        <v>0</v>
      </c>
      <c r="P370" s="1">
        <v>6000</v>
      </c>
      <c r="Q370" s="1">
        <v>6000</v>
      </c>
      <c r="R370">
        <v>0</v>
      </c>
      <c r="S370">
        <v>0</v>
      </c>
      <c r="T370">
        <v>0</v>
      </c>
      <c r="U370">
        <v>0</v>
      </c>
      <c r="V370">
        <v>0</v>
      </c>
    </row>
    <row r="371" spans="1:22" hidden="1" x14ac:dyDescent="0.25">
      <c r="B371" t="str">
        <f t="shared" si="17"/>
        <v>10010</v>
      </c>
      <c r="C371">
        <v>12</v>
      </c>
      <c r="D371">
        <v>2</v>
      </c>
      <c r="E371">
        <v>1</v>
      </c>
      <c r="F371">
        <v>4</v>
      </c>
      <c r="G371">
        <v>2</v>
      </c>
      <c r="H371">
        <v>5</v>
      </c>
      <c r="I371">
        <v>999</v>
      </c>
      <c r="J371">
        <v>107032</v>
      </c>
      <c r="K371">
        <v>0</v>
      </c>
      <c r="L371" t="s">
        <v>385</v>
      </c>
      <c r="M371" s="1">
        <v>5000</v>
      </c>
      <c r="N371">
        <v>0</v>
      </c>
      <c r="O371">
        <v>0</v>
      </c>
      <c r="P371" s="1">
        <v>5000</v>
      </c>
      <c r="Q371" s="1">
        <v>5000</v>
      </c>
      <c r="R371">
        <v>0</v>
      </c>
      <c r="S371" s="1">
        <v>5000</v>
      </c>
      <c r="T371">
        <v>0</v>
      </c>
      <c r="U371">
        <v>0</v>
      </c>
      <c r="V371">
        <v>0</v>
      </c>
    </row>
    <row r="372" spans="1:22" hidden="1" x14ac:dyDescent="0.25">
      <c r="B372" t="str">
        <f t="shared" si="17"/>
        <v>10010</v>
      </c>
      <c r="C372">
        <v>12</v>
      </c>
      <c r="D372">
        <v>5</v>
      </c>
      <c r="E372">
        <v>1</v>
      </c>
      <c r="F372">
        <v>4</v>
      </c>
      <c r="G372">
        <v>2</v>
      </c>
      <c r="H372">
        <v>5</v>
      </c>
      <c r="I372">
        <v>999</v>
      </c>
      <c r="J372">
        <v>107033</v>
      </c>
      <c r="K372">
        <v>0</v>
      </c>
      <c r="L372" t="s">
        <v>386</v>
      </c>
      <c r="M372" s="1">
        <v>5500</v>
      </c>
      <c r="N372">
        <v>0</v>
      </c>
      <c r="O372">
        <v>0</v>
      </c>
      <c r="P372" s="1">
        <v>5500</v>
      </c>
      <c r="Q372" s="1">
        <v>4849.16</v>
      </c>
      <c r="R372">
        <v>650.84</v>
      </c>
      <c r="S372" s="1">
        <v>1500</v>
      </c>
      <c r="T372">
        <v>0</v>
      </c>
      <c r="U372">
        <v>0</v>
      </c>
      <c r="V372">
        <v>0</v>
      </c>
    </row>
    <row r="373" spans="1:22" hidden="1" x14ac:dyDescent="0.25">
      <c r="B373" t="str">
        <f t="shared" si="17"/>
        <v>10010</v>
      </c>
      <c r="C373">
        <v>12</v>
      </c>
      <c r="D373">
        <v>5</v>
      </c>
      <c r="E373">
        <v>1</v>
      </c>
      <c r="F373">
        <v>4</v>
      </c>
      <c r="G373">
        <v>2</v>
      </c>
      <c r="H373">
        <v>5</v>
      </c>
      <c r="I373">
        <v>999</v>
      </c>
      <c r="J373">
        <v>107035</v>
      </c>
      <c r="K373">
        <v>0</v>
      </c>
      <c r="L373" t="s">
        <v>387</v>
      </c>
      <c r="M373" s="1">
        <v>10000</v>
      </c>
      <c r="N373">
        <v>0</v>
      </c>
      <c r="O373">
        <v>0</v>
      </c>
      <c r="P373" s="1">
        <v>10000</v>
      </c>
      <c r="Q373" s="1">
        <v>6375</v>
      </c>
      <c r="R373" s="1">
        <v>3625</v>
      </c>
      <c r="S373" s="1">
        <v>6375</v>
      </c>
      <c r="T373">
        <v>0</v>
      </c>
      <c r="U373">
        <v>0</v>
      </c>
      <c r="V373">
        <v>0</v>
      </c>
    </row>
    <row r="374" spans="1:22" hidden="1" x14ac:dyDescent="0.25">
      <c r="B374" t="str">
        <f t="shared" si="17"/>
        <v>10010</v>
      </c>
      <c r="C374">
        <v>12</v>
      </c>
      <c r="D374">
        <v>4</v>
      </c>
      <c r="E374">
        <v>1</v>
      </c>
      <c r="F374">
        <v>4</v>
      </c>
      <c r="G374">
        <v>2</v>
      </c>
      <c r="H374">
        <v>5</v>
      </c>
      <c r="I374">
        <v>999</v>
      </c>
      <c r="J374">
        <v>107036</v>
      </c>
      <c r="K374">
        <v>0</v>
      </c>
      <c r="L374" t="s">
        <v>388</v>
      </c>
      <c r="M374" s="1">
        <v>5000</v>
      </c>
      <c r="N374">
        <v>0</v>
      </c>
      <c r="O374">
        <v>0</v>
      </c>
      <c r="P374" s="1">
        <v>5000</v>
      </c>
      <c r="Q374">
        <v>0</v>
      </c>
      <c r="R374" s="1">
        <v>5000</v>
      </c>
      <c r="S374">
        <v>0</v>
      </c>
      <c r="T374">
        <v>0</v>
      </c>
      <c r="U374">
        <v>0</v>
      </c>
      <c r="V374">
        <v>0</v>
      </c>
    </row>
    <row r="375" spans="1:22" hidden="1" x14ac:dyDescent="0.25">
      <c r="B375" t="str">
        <f t="shared" si="17"/>
        <v>10010</v>
      </c>
      <c r="C375">
        <v>12</v>
      </c>
      <c r="D375">
        <v>5</v>
      </c>
      <c r="E375">
        <v>1</v>
      </c>
      <c r="F375">
        <v>4</v>
      </c>
      <c r="G375">
        <v>2</v>
      </c>
      <c r="H375">
        <v>5</v>
      </c>
      <c r="I375">
        <v>999</v>
      </c>
      <c r="J375">
        <v>107037</v>
      </c>
      <c r="K375">
        <v>0</v>
      </c>
      <c r="L375" t="s">
        <v>389</v>
      </c>
      <c r="M375" s="1">
        <v>5000</v>
      </c>
      <c r="N375">
        <v>0</v>
      </c>
      <c r="O375">
        <v>0</v>
      </c>
      <c r="P375" s="1">
        <v>5000</v>
      </c>
      <c r="Q375" s="1">
        <v>4000</v>
      </c>
      <c r="R375" s="1">
        <v>1000</v>
      </c>
      <c r="S375" s="1">
        <v>4000</v>
      </c>
      <c r="T375">
        <v>0</v>
      </c>
      <c r="U375">
        <v>0</v>
      </c>
      <c r="V375">
        <v>0</v>
      </c>
    </row>
    <row r="376" spans="1:22" hidden="1" x14ac:dyDescent="0.25">
      <c r="B376" t="str">
        <f t="shared" si="17"/>
        <v>10010</v>
      </c>
      <c r="C376">
        <v>12</v>
      </c>
      <c r="D376">
        <v>5</v>
      </c>
      <c r="E376">
        <v>1</v>
      </c>
      <c r="F376">
        <v>4</v>
      </c>
      <c r="G376">
        <v>1</v>
      </c>
      <c r="H376">
        <v>2</v>
      </c>
      <c r="I376">
        <v>3</v>
      </c>
      <c r="J376">
        <v>107039</v>
      </c>
      <c r="K376">
        <v>0</v>
      </c>
      <c r="L376" t="s">
        <v>390</v>
      </c>
      <c r="M376">
        <v>800</v>
      </c>
      <c r="N376">
        <v>-800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</row>
    <row r="377" spans="1:22" hidden="1" x14ac:dyDescent="0.25">
      <c r="B377" t="str">
        <f t="shared" si="17"/>
        <v>10010</v>
      </c>
      <c r="C377">
        <v>12</v>
      </c>
      <c r="D377">
        <v>6</v>
      </c>
      <c r="E377">
        <v>1</v>
      </c>
      <c r="F377">
        <v>4</v>
      </c>
      <c r="G377">
        <v>2</v>
      </c>
      <c r="H377">
        <v>2</v>
      </c>
      <c r="I377">
        <v>999</v>
      </c>
      <c r="J377">
        <v>107040</v>
      </c>
      <c r="K377">
        <v>0</v>
      </c>
      <c r="L377" t="s">
        <v>391</v>
      </c>
      <c r="M377" s="1">
        <v>8000</v>
      </c>
      <c r="N377">
        <v>0</v>
      </c>
      <c r="O377">
        <v>0</v>
      </c>
      <c r="P377" s="1">
        <v>8000</v>
      </c>
      <c r="Q377">
        <v>0</v>
      </c>
      <c r="R377" s="1">
        <v>8000</v>
      </c>
      <c r="S377">
        <v>0</v>
      </c>
      <c r="T377">
        <v>0</v>
      </c>
      <c r="U377">
        <v>0</v>
      </c>
      <c r="V377">
        <v>0</v>
      </c>
    </row>
    <row r="378" spans="1:22" hidden="1" x14ac:dyDescent="0.25">
      <c r="B378" t="str">
        <f t="shared" si="17"/>
        <v>10010</v>
      </c>
      <c r="C378">
        <v>12</v>
      </c>
      <c r="D378">
        <v>5</v>
      </c>
      <c r="E378">
        <v>1</v>
      </c>
      <c r="F378">
        <v>4</v>
      </c>
      <c r="G378">
        <v>2</v>
      </c>
      <c r="H378">
        <v>5</v>
      </c>
      <c r="I378">
        <v>999</v>
      </c>
      <c r="J378">
        <v>107042</v>
      </c>
      <c r="K378">
        <v>0</v>
      </c>
      <c r="L378" t="s">
        <v>392</v>
      </c>
      <c r="M378">
        <v>0</v>
      </c>
      <c r="N378" s="1">
        <v>30000</v>
      </c>
      <c r="O378">
        <v>0</v>
      </c>
      <c r="P378" s="1">
        <v>30000</v>
      </c>
      <c r="Q378" s="1">
        <v>23000</v>
      </c>
      <c r="R378" s="1">
        <v>7000</v>
      </c>
      <c r="S378" s="1">
        <v>23000</v>
      </c>
      <c r="T378">
        <v>0</v>
      </c>
      <c r="U378">
        <v>0</v>
      </c>
      <c r="V378">
        <v>0</v>
      </c>
    </row>
    <row r="379" spans="1:22" hidden="1" x14ac:dyDescent="0.25">
      <c r="A379" t="s">
        <v>27</v>
      </c>
      <c r="B379" t="str">
        <f t="shared" si="17"/>
        <v>10010</v>
      </c>
      <c r="J379">
        <v>0</v>
      </c>
      <c r="K379">
        <v>0</v>
      </c>
      <c r="L379" t="s">
        <v>393</v>
      </c>
      <c r="M379" s="1">
        <v>2265037.89</v>
      </c>
      <c r="N379" s="1">
        <v>632284.22</v>
      </c>
      <c r="O379">
        <v>0</v>
      </c>
      <c r="P379" s="1">
        <v>2897322.11</v>
      </c>
      <c r="Q379" s="1">
        <v>2147436.69</v>
      </c>
      <c r="R379" s="1">
        <v>749885.42</v>
      </c>
      <c r="S379" s="1">
        <v>1524012.87</v>
      </c>
      <c r="T379" s="1">
        <v>461646.89</v>
      </c>
      <c r="U379" s="1">
        <v>458066.66</v>
      </c>
      <c r="V379" s="1">
        <v>442113.98</v>
      </c>
    </row>
    <row r="380" spans="1:22" hidden="1" x14ac:dyDescent="0.25">
      <c r="A380" t="s">
        <v>27</v>
      </c>
      <c r="B380" t="str">
        <f>"999999999"</f>
        <v>999999999</v>
      </c>
      <c r="J380">
        <v>0</v>
      </c>
      <c r="K380">
        <v>0</v>
      </c>
      <c r="L380" t="s">
        <v>394</v>
      </c>
      <c r="M380" s="1">
        <v>21049125.100000001</v>
      </c>
      <c r="N380" s="1">
        <v>3077427.85</v>
      </c>
      <c r="O380">
        <v>0</v>
      </c>
      <c r="P380" s="1">
        <v>24126552.949999999</v>
      </c>
      <c r="Q380" s="1">
        <v>13855731.689999999</v>
      </c>
      <c r="R380" s="1">
        <v>10270821.26</v>
      </c>
      <c r="S380" s="1">
        <v>11017001.699999999</v>
      </c>
      <c r="T380" s="1">
        <v>3338684.42</v>
      </c>
      <c r="U380" s="1">
        <v>3073426.22</v>
      </c>
      <c r="V380" s="1">
        <v>2265097.33</v>
      </c>
    </row>
  </sheetData>
  <autoFilter ref="A1:V380" xr:uid="{072776E6-A789-4221-8A76-3C0AD9034C1B}">
    <filterColumn colId="4">
      <filters>
        <filter val="1"/>
      </filters>
    </filterColumn>
    <filterColumn colId="9">
      <filters>
        <filter val="56002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Marcotto</dc:creator>
  <cp:lastModifiedBy>Luigi Marcotto</cp:lastModifiedBy>
  <dcterms:created xsi:type="dcterms:W3CDTF">2022-04-08T08:14:11Z</dcterms:created>
  <dcterms:modified xsi:type="dcterms:W3CDTF">2022-05-17T11:15:06Z</dcterms:modified>
</cp:coreProperties>
</file>